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<sst xmlns="http://schemas.openxmlformats.org/spreadsheetml/2006/main" count="222" uniqueCount="188">
  <si>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</si>
  <si>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</si>
  <si>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</si>
  <si>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</si>
  <si>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</si>
  <si>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</si>
  <si>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</si>
  <si>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</si>
  <si>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</si>
  <si>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</si>
  <si>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</si>
  <si>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</si>
  <si>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</si>
  <si>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</si>
  <si>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</si>
  <si>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</si>
  <si>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</si>
  <si>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</si>
  <si>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</si>
  <si>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</si>
  <si>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 xml:space="preserve"> ISTITUTO COMPRENSIVO PERUGIA 13</t>
  </si>
  <si>
    <t>06134 PERUGIA (PG) VIA GARIGLIANO, 9 C.F. 94152350545 C.M. PGIC854007</t>
  </si>
  <si>
    <t>8M00017437 del 12/01/2016</t>
  </si>
  <si>
    <t>8M00017442 del 12/01/2016</t>
  </si>
  <si>
    <t>8M00014591 del 12/01/2016</t>
  </si>
  <si>
    <t>2913/PA del 31/12/2015</t>
  </si>
  <si>
    <t>1 del 15/01/2016</t>
  </si>
  <si>
    <t>2 del 15/01/2016</t>
  </si>
  <si>
    <t>3 del 15/01/2016</t>
  </si>
  <si>
    <t>7/PA del 18/01/2016</t>
  </si>
  <si>
    <t>8716002992 del 22/01/2016</t>
  </si>
  <si>
    <t>161/E del 31/12/2015</t>
  </si>
  <si>
    <t>162/E del 31/12/2015</t>
  </si>
  <si>
    <t>V5/0001993 del 31/01/2016</t>
  </si>
  <si>
    <t>V5/0001994 del 31/01/2016</t>
  </si>
  <si>
    <t>150 del 31/01/2016</t>
  </si>
  <si>
    <t>8716029556 del 18/02/2016</t>
  </si>
  <si>
    <t>2/4 del 31/01/2016</t>
  </si>
  <si>
    <t>1622E del 09/03/2016</t>
  </si>
  <si>
    <t>160569938 del 02/03/2016</t>
  </si>
  <si>
    <t>1 FE del 01/03/2016</t>
  </si>
  <si>
    <t>01/2016 E del 29/02/2016</t>
  </si>
  <si>
    <t>16/4 del 26/02/2016</t>
  </si>
  <si>
    <t>330 /A del 29/02/2016</t>
  </si>
  <si>
    <t>65 /16 del 29/02/2016</t>
  </si>
  <si>
    <t>49 del 09/03/2016</t>
  </si>
  <si>
    <t>V5/0005509 del 29/02/2016</t>
  </si>
  <si>
    <t>V5/0005510 del 29/02/2016</t>
  </si>
  <si>
    <t>0000015/EL del 22/03/2016</t>
  </si>
  <si>
    <t>FATTPA 1_16 del 18/03/2016</t>
  </si>
  <si>
    <t>21 del 23/03/2016</t>
  </si>
  <si>
    <t>287 del 19/03/2016</t>
  </si>
  <si>
    <t>22/2016 del 18/03/2016</t>
  </si>
  <si>
    <t>2 del 15/03/2016</t>
  </si>
  <si>
    <t>514/PA del 29/02/2016</t>
  </si>
  <si>
    <t>8M00121715 del 08/03/2016</t>
  </si>
  <si>
    <t>8M00121667 del 08/03/2016</t>
  </si>
  <si>
    <t>8M00120810 del 08/03/2016</t>
  </si>
  <si>
    <t>60/PA del 31/03/2016</t>
  </si>
  <si>
    <t>57/PA del 30/03/2016</t>
  </si>
  <si>
    <t>58/PA del 30/03/2016</t>
  </si>
  <si>
    <t>56/PA del 30/03/2016</t>
  </si>
  <si>
    <t>59/PA del 30/03/2016</t>
  </si>
  <si>
    <t>1905 del 15/02/2016</t>
  </si>
  <si>
    <t>185/PA del 01/04/2016</t>
  </si>
  <si>
    <t>327 del 31/03/2016</t>
  </si>
  <si>
    <t>328 del 31/03/2016</t>
  </si>
  <si>
    <t>2/PA del 04/04/2016</t>
  </si>
  <si>
    <t>02/2016 E del 31/03/2016</t>
  </si>
  <si>
    <t>V5/0009215 del 31/03/2016</t>
  </si>
  <si>
    <t>V5/0009216 del 31/03/2016</t>
  </si>
  <si>
    <t>129 /16 del 31/03/2016</t>
  </si>
  <si>
    <t>05_2016/PA2016 del 14/04/2016</t>
  </si>
  <si>
    <t>000001-2016-A del 07/04/2016</t>
  </si>
  <si>
    <t>132/PA del 31/03/2016</t>
  </si>
  <si>
    <t>8716104114 del 19/04/2016</t>
  </si>
  <si>
    <t>10/1P del 22/04/2016</t>
  </si>
  <si>
    <t>867/PA del 31/03/2016</t>
  </si>
  <si>
    <t>439 del 27/04/2016</t>
  </si>
  <si>
    <t>2016FE000124 del 28/04/2016</t>
  </si>
  <si>
    <t>161013522 del 02/05/2016</t>
  </si>
  <si>
    <t>V5/0012698 del 30/04/2016</t>
  </si>
  <si>
    <t>V5/0012697 del 30/04/2016</t>
  </si>
  <si>
    <t>000002-2016-A del 04/05/2016</t>
  </si>
  <si>
    <t>1/A del 10/05/2016</t>
  </si>
  <si>
    <t>8716120343 del 11/05/2016</t>
  </si>
  <si>
    <t>03/2016 E del 30/04/2016</t>
  </si>
  <si>
    <t>FATTPA 2_16 del 12/05/2016</t>
  </si>
  <si>
    <t>000002-2016-1 del 17/05/2016</t>
  </si>
  <si>
    <t>8M00234608 del 09/05/2016</t>
  </si>
  <si>
    <t>8M00235756 del 09/05/2016</t>
  </si>
  <si>
    <t>8M00235375 del 09/05/2016</t>
  </si>
  <si>
    <t>55/PA del 14/04/2016</t>
  </si>
  <si>
    <t>2 FE del 26/05/2016</t>
  </si>
  <si>
    <t>FATTPA 3_16 del 03/06/2016</t>
  </si>
  <si>
    <t>FATTPA 4_16 del 03/06/2016</t>
  </si>
  <si>
    <t>522 del 31/05/2016</t>
  </si>
  <si>
    <t>05/2016  E del 31/05/2016</t>
  </si>
  <si>
    <t>8716140683 del 03/06/2016</t>
  </si>
  <si>
    <t>214/PA del 31/05/2016</t>
  </si>
  <si>
    <t>202/PA del 27/05/2016</t>
  </si>
  <si>
    <t>V5/0016384 del 31/05/2016</t>
  </si>
  <si>
    <t>V5/0016385 del 31/05/2016</t>
  </si>
  <si>
    <t>FATTPA 4_16 del 13/06/2016</t>
  </si>
  <si>
    <t>3/E del 10/06/2016</t>
  </si>
  <si>
    <t>0000004 del 17/06/2016</t>
  </si>
  <si>
    <t>135/PA del 31/05/2016</t>
  </si>
  <si>
    <t>FATTPA 6_16 del 11/06/2016</t>
  </si>
  <si>
    <t>2 del 13/06/2016</t>
  </si>
  <si>
    <t>FATTPA 6_16 del 22/06/2016</t>
  </si>
  <si>
    <t>242/PA del 30/06/2016</t>
  </si>
  <si>
    <t>256/PA del 30/06/2016</t>
  </si>
  <si>
    <t>FATTPA 10_16 del 02/07/2016</t>
  </si>
  <si>
    <t>1074 /A del 30/06/2016</t>
  </si>
  <si>
    <t>298 /16 del 29/06/2016</t>
  </si>
  <si>
    <t>148/PA del 05/07/2016</t>
  </si>
  <si>
    <t>149/PA del 05/07/2016</t>
  </si>
  <si>
    <t>147/PA del 05/07/2016</t>
  </si>
  <si>
    <t>V5/0020372 del 30/06/2016</t>
  </si>
  <si>
    <t>V5/0020373 del 30/06/2016</t>
  </si>
  <si>
    <t>161476456 del 02/07/2016</t>
  </si>
  <si>
    <t>FATTPA 12_16 del 18/07/2016</t>
  </si>
  <si>
    <t>8716195763 del 18/07/2016</t>
  </si>
  <si>
    <t>8M00342396 del 08/07/2016</t>
  </si>
  <si>
    <t>8M00342548 del 08/07/2016</t>
  </si>
  <si>
    <t>8M00342405 del 08/07/2016</t>
  </si>
  <si>
    <t>20164E25303 del 26/07/2016</t>
  </si>
  <si>
    <t>n.11/PA - 1 del 22/07/2016</t>
  </si>
  <si>
    <t>PA/9 del 30/06/2016</t>
  </si>
  <si>
    <t>160/PA del 30/07/2016</t>
  </si>
  <si>
    <t>1E/2016 del 19/08/2016</t>
  </si>
  <si>
    <t>8716245599 del 09/09/2016</t>
  </si>
  <si>
    <t>161891312 del 02/09/2016</t>
  </si>
  <si>
    <t>8716248021 del 12/09/2016</t>
  </si>
  <si>
    <t>20164E27459 del 01/09/2016</t>
  </si>
  <si>
    <t>285/PA del 13/09/2016</t>
  </si>
  <si>
    <t>8M00442610 del 08/09/2016</t>
  </si>
  <si>
    <t>8M00444793 del 08/09/2016</t>
  </si>
  <si>
    <t>8M00441675 del 08/09/2016</t>
  </si>
  <si>
    <t>88/9 del 21/09/2016</t>
  </si>
  <si>
    <t>340/PA del 30/09/2016</t>
  </si>
  <si>
    <t>121/E del 20/09/2016</t>
  </si>
  <si>
    <t>387 /16 del 30/09/2016</t>
  </si>
  <si>
    <t>386 /16 del 30/09/2016</t>
  </si>
  <si>
    <t>1444 /A del 30/09/2016</t>
  </si>
  <si>
    <t>788 del 30/09/2016</t>
  </si>
  <si>
    <t>790 del 30/09/2016</t>
  </si>
  <si>
    <t>791 del 30/09/2016</t>
  </si>
  <si>
    <t>789 del 30/09/2016</t>
  </si>
  <si>
    <t>8716271926 del 05/10/2016</t>
  </si>
  <si>
    <t>8716279464 del 11/10/2016</t>
  </si>
  <si>
    <t>120/E del 20/09/2016</t>
  </si>
  <si>
    <t>119/E del 20/09/2016</t>
  </si>
  <si>
    <t>V5/0029035 del 14/10/2016</t>
  </si>
  <si>
    <t>V5/0029036 del 14/10/2016</t>
  </si>
  <si>
    <t>2598/PA del 30/09/2016</t>
  </si>
  <si>
    <t>PA1601240 del 09/10/2016</t>
  </si>
  <si>
    <t>07/2016 E del 31/10/2016</t>
  </si>
  <si>
    <t>V5/0031330 del 31/10/2016</t>
  </si>
  <si>
    <t>V5/0031331 del 31/10/2016</t>
  </si>
  <si>
    <t>1640 /A del 31/10/2016</t>
  </si>
  <si>
    <t>162361509 del 02/11/2016</t>
  </si>
  <si>
    <t>516 /16 del 31/10/2016</t>
  </si>
  <si>
    <t>8M00546312 del 09/11/2016</t>
  </si>
  <si>
    <t>8M00545700 del 09/11/2016</t>
  </si>
  <si>
    <t>8M00546743 del 09/11/2016</t>
  </si>
  <si>
    <t>31925 del 15/11/2016</t>
  </si>
  <si>
    <t>108/PA del 05/10/2016</t>
  </si>
  <si>
    <t>8716315337 del 16/11/2016</t>
  </si>
  <si>
    <t>FATTPA 10_16 del 24/11/2016</t>
  </si>
  <si>
    <t>246/PA del 29/11/2016</t>
  </si>
  <si>
    <t>245/PA del 29/11/2016</t>
  </si>
  <si>
    <t>V5/0034907 del 30/11/2016</t>
  </si>
  <si>
    <t>FATTPA 40_16 del 06/12/2016</t>
  </si>
  <si>
    <t>419/PA del 07/12/2016</t>
  </si>
  <si>
    <t>V5/0034908 del 30/11/2016</t>
  </si>
  <si>
    <t>248/PA del 29/11/2016</t>
  </si>
  <si>
    <t>205/PA del 18/10/2016</t>
  </si>
  <si>
    <t>0028/E del 19/11/2016</t>
  </si>
  <si>
    <t>0027/E del 19/11/2016</t>
  </si>
  <si>
    <t>386/PA del 30/11/2016</t>
  </si>
  <si>
    <t>211293 del 28/11/2016</t>
  </si>
  <si>
    <t>50054/PA del 10/12/2016</t>
  </si>
  <si>
    <t>50053/PA del 10/12/2016</t>
  </si>
  <si>
    <t>3350/PA del 30/11/2016</t>
  </si>
  <si>
    <t>251/PA del 30/11/2016</t>
  </si>
  <si>
    <t>8716341751 del 07/12/2016</t>
  </si>
  <si>
    <t>20160192003 del 19/12/2016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</si>
</sst>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I13" sqref="I13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2016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176</v>
      </c>
      <c r="B10" s="37"/>
      <c r="C10" s="50">
        <f>SUM(C16:D19)</f>
        <v>123032.49000000002</v>
      </c>
      <c r="D10" s="37"/>
      <c r="E10" s="38">
        <f>('Trimestre 1'!H1+'Trimestre 2'!H1+'Trimestre 3'!H1+'Trimestre 4'!H1)/C10</f>
        <v>-25.964315442205546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40</v>
      </c>
      <c r="C16" s="51">
        <f>'Trimestre 1'!B1</f>
        <v>29684.46</v>
      </c>
      <c r="D16" s="52"/>
      <c r="E16" s="51">
        <f>'Trimestre 1'!G1</f>
        <v>-24.694873681380766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51</v>
      </c>
      <c r="C17" s="51">
        <f>'Trimestre 2'!B1</f>
        <v>50037.590000000004</v>
      </c>
      <c r="D17" s="52"/>
      <c r="E17" s="51">
        <f>'Trimestre 2'!G1</f>
        <v>-27.46703048648026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34</v>
      </c>
      <c r="C18" s="51">
        <f>'Trimestre 3'!B1</f>
        <v>20979.43</v>
      </c>
      <c r="D18" s="52"/>
      <c r="E18" s="51">
        <f>'Trimestre 3'!G1</f>
        <v>-27.617975798198525</v>
      </c>
      <c r="F18" s="53"/>
    </row>
    <row r="19" spans="1:6" ht="21.75" customHeight="1" thickBot="1">
      <c r="A19" s="24" t="s">
        <v>18</v>
      </c>
      <c r="B19" s="25">
        <f>'Trimestre 4'!C1</f>
        <v>51</v>
      </c>
      <c r="C19" s="47">
        <f>'Trimestre 4'!B1</f>
        <v>22331.010000000002</v>
      </c>
      <c r="D19" s="49"/>
      <c r="E19" s="47">
        <f>'Trimestre 4'!G1</f>
        <v>-22.731035900301862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29684.46</v>
      </c>
      <c r="C1">
        <f>COUNTA(A4:A203)</f>
        <v>40</v>
      </c>
      <c r="G1" s="20">
        <f>IF(B1&lt;&gt;0,H1/B1,0)</f>
        <v>-24.694873681380766</v>
      </c>
      <c r="H1" s="19">
        <f>SUM(H4:H195)</f>
        <v>-733053.9900000001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22</v>
      </c>
      <c r="B4" s="16">
        <v>97.9</v>
      </c>
      <c r="C4" s="17">
        <v>42421</v>
      </c>
      <c r="D4" s="17">
        <v>42416</v>
      </c>
      <c r="E4" s="17"/>
      <c r="F4" s="17"/>
      <c r="G4" s="1">
        <f>D4-C4-(F4-E4)</f>
        <v>-5</v>
      </c>
      <c r="H4" s="16">
        <f>B4*G4</f>
        <v>-489.5</v>
      </c>
    </row>
    <row r="5" spans="1:8" ht="14.25">
      <c r="A5" s="28" t="s">
        <v>23</v>
      </c>
      <c r="B5" s="16">
        <v>99.78</v>
      </c>
      <c r="C5" s="17">
        <v>42421</v>
      </c>
      <c r="D5" s="17">
        <v>42416</v>
      </c>
      <c r="E5" s="17"/>
      <c r="F5" s="17"/>
      <c r="G5" s="1">
        <f aca="true" t="shared" si="0" ref="G5:G68">D5-C5-(F5-E5)</f>
        <v>-5</v>
      </c>
      <c r="H5" s="16">
        <f aca="true" t="shared" si="1" ref="H5:H68">B5*G5</f>
        <v>-498.9</v>
      </c>
    </row>
    <row r="6" spans="1:8" ht="14.25">
      <c r="A6" s="28" t="s">
        <v>24</v>
      </c>
      <c r="B6" s="16">
        <v>98.81</v>
      </c>
      <c r="C6" s="17">
        <v>42422</v>
      </c>
      <c r="D6" s="17">
        <v>42416</v>
      </c>
      <c r="E6" s="17"/>
      <c r="F6" s="17"/>
      <c r="G6" s="1">
        <f t="shared" si="0"/>
        <v>-6</v>
      </c>
      <c r="H6" s="16">
        <f t="shared" si="1"/>
        <v>-592.86</v>
      </c>
    </row>
    <row r="7" spans="1:8" ht="14.25">
      <c r="A7" s="28" t="s">
        <v>25</v>
      </c>
      <c r="B7" s="16">
        <v>185.64</v>
      </c>
      <c r="C7" s="17">
        <v>42424</v>
      </c>
      <c r="D7" s="17">
        <v>42416</v>
      </c>
      <c r="E7" s="17"/>
      <c r="F7" s="17"/>
      <c r="G7" s="1">
        <f t="shared" si="0"/>
        <v>-8</v>
      </c>
      <c r="H7" s="16">
        <f t="shared" si="1"/>
        <v>-1485.12</v>
      </c>
    </row>
    <row r="8" spans="1:8" ht="14.25">
      <c r="A8" s="28" t="s">
        <v>26</v>
      </c>
      <c r="B8" s="16">
        <v>144</v>
      </c>
      <c r="C8" s="17">
        <v>42424</v>
      </c>
      <c r="D8" s="17">
        <v>42416</v>
      </c>
      <c r="E8" s="17"/>
      <c r="F8" s="17"/>
      <c r="G8" s="1">
        <f t="shared" si="0"/>
        <v>-8</v>
      </c>
      <c r="H8" s="16">
        <f t="shared" si="1"/>
        <v>-1152</v>
      </c>
    </row>
    <row r="9" spans="1:8" ht="14.25">
      <c r="A9" s="28" t="s">
        <v>27</v>
      </c>
      <c r="B9" s="16">
        <v>10</v>
      </c>
      <c r="C9" s="17">
        <v>42424</v>
      </c>
      <c r="D9" s="17">
        <v>42416</v>
      </c>
      <c r="E9" s="17"/>
      <c r="F9" s="17"/>
      <c r="G9" s="1">
        <f t="shared" si="0"/>
        <v>-8</v>
      </c>
      <c r="H9" s="16">
        <f t="shared" si="1"/>
        <v>-80</v>
      </c>
    </row>
    <row r="10" spans="1:8" ht="14.25">
      <c r="A10" s="28" t="s">
        <v>28</v>
      </c>
      <c r="B10" s="16">
        <v>197</v>
      </c>
      <c r="C10" s="17">
        <v>42427</v>
      </c>
      <c r="D10" s="17">
        <v>42416</v>
      </c>
      <c r="E10" s="17"/>
      <c r="F10" s="17"/>
      <c r="G10" s="1">
        <f t="shared" si="0"/>
        <v>-11</v>
      </c>
      <c r="H10" s="16">
        <f t="shared" si="1"/>
        <v>-2167</v>
      </c>
    </row>
    <row r="11" spans="1:8" ht="14.25">
      <c r="A11" s="28" t="s">
        <v>29</v>
      </c>
      <c r="B11" s="16">
        <v>38</v>
      </c>
      <c r="C11" s="17">
        <v>42427</v>
      </c>
      <c r="D11" s="17">
        <v>42416</v>
      </c>
      <c r="E11" s="17"/>
      <c r="F11" s="17"/>
      <c r="G11" s="1">
        <f t="shared" si="0"/>
        <v>-11</v>
      </c>
      <c r="H11" s="16">
        <f t="shared" si="1"/>
        <v>-418</v>
      </c>
    </row>
    <row r="12" spans="1:8" ht="14.25">
      <c r="A12" s="28" t="s">
        <v>30</v>
      </c>
      <c r="B12" s="16">
        <v>63.89</v>
      </c>
      <c r="C12" s="17">
        <v>42427</v>
      </c>
      <c r="D12" s="17">
        <v>42416</v>
      </c>
      <c r="E12" s="17"/>
      <c r="F12" s="17"/>
      <c r="G12" s="1">
        <f t="shared" si="0"/>
        <v>-11</v>
      </c>
      <c r="H12" s="16">
        <f t="shared" si="1"/>
        <v>-702.79</v>
      </c>
    </row>
    <row r="13" spans="1:8" ht="14.25">
      <c r="A13" s="28" t="s">
        <v>31</v>
      </c>
      <c r="B13" s="16">
        <v>51.82</v>
      </c>
      <c r="C13" s="17">
        <v>42429</v>
      </c>
      <c r="D13" s="17">
        <v>42416</v>
      </c>
      <c r="E13" s="17"/>
      <c r="F13" s="17"/>
      <c r="G13" s="1">
        <f t="shared" si="0"/>
        <v>-13</v>
      </c>
      <c r="H13" s="16">
        <f t="shared" si="1"/>
        <v>-673.66</v>
      </c>
    </row>
    <row r="14" spans="1:8" ht="14.25">
      <c r="A14" s="28" t="s">
        <v>32</v>
      </c>
      <c r="B14" s="16">
        <v>239.99</v>
      </c>
      <c r="C14" s="17">
        <v>42429</v>
      </c>
      <c r="D14" s="17">
        <v>42416</v>
      </c>
      <c r="E14" s="17"/>
      <c r="F14" s="17"/>
      <c r="G14" s="1">
        <f t="shared" si="0"/>
        <v>-13</v>
      </c>
      <c r="H14" s="16">
        <f t="shared" si="1"/>
        <v>-3119.87</v>
      </c>
    </row>
    <row r="15" spans="1:8" ht="14.25">
      <c r="A15" s="28" t="s">
        <v>33</v>
      </c>
      <c r="B15" s="16">
        <v>1426.96</v>
      </c>
      <c r="C15" s="17">
        <v>42445</v>
      </c>
      <c r="D15" s="17">
        <v>42416</v>
      </c>
      <c r="E15" s="17"/>
      <c r="F15" s="17"/>
      <c r="G15" s="1">
        <f t="shared" si="0"/>
        <v>-29</v>
      </c>
      <c r="H15" s="16">
        <f t="shared" si="1"/>
        <v>-41381.840000000004</v>
      </c>
    </row>
    <row r="16" spans="1:8" ht="14.25">
      <c r="A16" s="28" t="s">
        <v>34</v>
      </c>
      <c r="B16" s="16">
        <v>2611.93</v>
      </c>
      <c r="C16" s="17">
        <v>42445</v>
      </c>
      <c r="D16" s="17">
        <v>42416</v>
      </c>
      <c r="E16" s="17"/>
      <c r="F16" s="17"/>
      <c r="G16" s="1">
        <f t="shared" si="0"/>
        <v>-29</v>
      </c>
      <c r="H16" s="16">
        <f t="shared" si="1"/>
        <v>-75745.97</v>
      </c>
    </row>
    <row r="17" spans="1:8" ht="14.25">
      <c r="A17" s="28" t="s">
        <v>35</v>
      </c>
      <c r="B17" s="16">
        <v>665</v>
      </c>
      <c r="C17" s="17">
        <v>42445</v>
      </c>
      <c r="D17" s="17">
        <v>42416</v>
      </c>
      <c r="E17" s="17"/>
      <c r="F17" s="17"/>
      <c r="G17" s="1">
        <f t="shared" si="0"/>
        <v>-29</v>
      </c>
      <c r="H17" s="16">
        <f t="shared" si="1"/>
        <v>-19285</v>
      </c>
    </row>
    <row r="18" spans="1:8" ht="14.25">
      <c r="A18" s="28" t="s">
        <v>36</v>
      </c>
      <c r="B18" s="16">
        <v>198.51</v>
      </c>
      <c r="C18" s="17">
        <v>42453</v>
      </c>
      <c r="D18" s="17">
        <v>42429</v>
      </c>
      <c r="E18" s="17"/>
      <c r="F18" s="17"/>
      <c r="G18" s="1">
        <f t="shared" si="0"/>
        <v>-24</v>
      </c>
      <c r="H18" s="16">
        <f t="shared" si="1"/>
        <v>-4764.24</v>
      </c>
    </row>
    <row r="19" spans="1:8" ht="14.25">
      <c r="A19" s="28" t="s">
        <v>37</v>
      </c>
      <c r="B19" s="16">
        <v>69.67</v>
      </c>
      <c r="C19" s="17">
        <v>42459</v>
      </c>
      <c r="D19" s="17">
        <v>42429</v>
      </c>
      <c r="E19" s="17"/>
      <c r="F19" s="17"/>
      <c r="G19" s="1">
        <f t="shared" si="0"/>
        <v>-30</v>
      </c>
      <c r="H19" s="16">
        <f t="shared" si="1"/>
        <v>-2090.1</v>
      </c>
    </row>
    <row r="20" spans="1:8" ht="14.25">
      <c r="A20" s="28" t="s">
        <v>22</v>
      </c>
      <c r="B20" s="16">
        <v>0</v>
      </c>
      <c r="C20" s="17">
        <v>42421</v>
      </c>
      <c r="D20" s="17">
        <v>42439</v>
      </c>
      <c r="E20" s="17"/>
      <c r="F20" s="17"/>
      <c r="G20" s="1">
        <f t="shared" si="0"/>
        <v>18</v>
      </c>
      <c r="H20" s="16">
        <f t="shared" si="1"/>
        <v>0</v>
      </c>
    </row>
    <row r="21" spans="1:8" ht="14.25">
      <c r="A21" s="28" t="s">
        <v>27</v>
      </c>
      <c r="B21" s="16">
        <v>0</v>
      </c>
      <c r="C21" s="17">
        <v>42424</v>
      </c>
      <c r="D21" s="17">
        <v>42439</v>
      </c>
      <c r="E21" s="17"/>
      <c r="F21" s="17"/>
      <c r="G21" s="1">
        <f t="shared" si="0"/>
        <v>15</v>
      </c>
      <c r="H21" s="16">
        <f t="shared" si="1"/>
        <v>0</v>
      </c>
    </row>
    <row r="22" spans="1:8" ht="14.25">
      <c r="A22" s="28" t="s">
        <v>29</v>
      </c>
      <c r="B22" s="16">
        <v>0</v>
      </c>
      <c r="C22" s="17">
        <v>42427</v>
      </c>
      <c r="D22" s="17">
        <v>42439</v>
      </c>
      <c r="E22" s="17"/>
      <c r="F22" s="17"/>
      <c r="G22" s="1">
        <f t="shared" si="0"/>
        <v>12</v>
      </c>
      <c r="H22" s="16">
        <f t="shared" si="1"/>
        <v>0</v>
      </c>
    </row>
    <row r="23" spans="1:8" ht="14.25">
      <c r="A23" s="28" t="s">
        <v>32</v>
      </c>
      <c r="B23" s="16">
        <v>0</v>
      </c>
      <c r="C23" s="17">
        <v>42429</v>
      </c>
      <c r="D23" s="17">
        <v>42439</v>
      </c>
      <c r="E23" s="17"/>
      <c r="F23" s="17"/>
      <c r="G23" s="1">
        <f t="shared" si="0"/>
        <v>10</v>
      </c>
      <c r="H23" s="16">
        <f t="shared" si="1"/>
        <v>0</v>
      </c>
    </row>
    <row r="24" spans="1:8" ht="14.25">
      <c r="A24" s="28" t="s">
        <v>38</v>
      </c>
      <c r="B24" s="16">
        <v>1280</v>
      </c>
      <c r="C24" s="17">
        <v>42466</v>
      </c>
      <c r="D24" s="17">
        <v>42444</v>
      </c>
      <c r="E24" s="17"/>
      <c r="F24" s="17"/>
      <c r="G24" s="1">
        <f t="shared" si="0"/>
        <v>-22</v>
      </c>
      <c r="H24" s="16">
        <f t="shared" si="1"/>
        <v>-28160</v>
      </c>
    </row>
    <row r="25" spans="1:8" ht="14.25">
      <c r="A25" s="28" t="s">
        <v>39</v>
      </c>
      <c r="B25" s="16">
        <v>75.46</v>
      </c>
      <c r="C25" s="17">
        <v>42466</v>
      </c>
      <c r="D25" s="17">
        <v>42444</v>
      </c>
      <c r="E25" s="17"/>
      <c r="F25" s="17"/>
      <c r="G25" s="1">
        <f t="shared" si="0"/>
        <v>-22</v>
      </c>
      <c r="H25" s="16">
        <f t="shared" si="1"/>
        <v>-1660.12</v>
      </c>
    </row>
    <row r="26" spans="1:8" ht="14.25">
      <c r="A26" s="28" t="s">
        <v>40</v>
      </c>
      <c r="B26" s="16">
        <v>3423</v>
      </c>
      <c r="C26" s="17">
        <v>42466</v>
      </c>
      <c r="D26" s="17">
        <v>42444</v>
      </c>
      <c r="E26" s="17"/>
      <c r="F26" s="17"/>
      <c r="G26" s="1">
        <f t="shared" si="0"/>
        <v>-22</v>
      </c>
      <c r="H26" s="16">
        <f t="shared" si="1"/>
        <v>-75306</v>
      </c>
    </row>
    <row r="27" spans="1:8" ht="14.25">
      <c r="A27" s="28" t="s">
        <v>41</v>
      </c>
      <c r="B27" s="16">
        <v>2909.09</v>
      </c>
      <c r="C27" s="17">
        <v>42466</v>
      </c>
      <c r="D27" s="17">
        <v>42444</v>
      </c>
      <c r="E27" s="17"/>
      <c r="F27" s="17"/>
      <c r="G27" s="1">
        <f t="shared" si="0"/>
        <v>-22</v>
      </c>
      <c r="H27" s="16">
        <f t="shared" si="1"/>
        <v>-63999.98</v>
      </c>
    </row>
    <row r="28" spans="1:8" ht="14.25">
      <c r="A28" s="28" t="s">
        <v>42</v>
      </c>
      <c r="B28" s="16">
        <v>172.2</v>
      </c>
      <c r="C28" s="17">
        <v>42466</v>
      </c>
      <c r="D28" s="17">
        <v>42444</v>
      </c>
      <c r="E28" s="17"/>
      <c r="F28" s="17"/>
      <c r="G28" s="1">
        <f t="shared" si="0"/>
        <v>-22</v>
      </c>
      <c r="H28" s="16">
        <f t="shared" si="1"/>
        <v>-3788.3999999999996</v>
      </c>
    </row>
    <row r="29" spans="1:8" ht="14.25">
      <c r="A29" s="28" t="s">
        <v>43</v>
      </c>
      <c r="B29" s="16">
        <v>197.32</v>
      </c>
      <c r="C29" s="17">
        <v>42466</v>
      </c>
      <c r="D29" s="17">
        <v>42444</v>
      </c>
      <c r="E29" s="17"/>
      <c r="F29" s="17"/>
      <c r="G29" s="1">
        <f t="shared" si="0"/>
        <v>-22</v>
      </c>
      <c r="H29" s="16">
        <f t="shared" si="1"/>
        <v>-4341.04</v>
      </c>
    </row>
    <row r="30" spans="1:8" ht="14.25">
      <c r="A30" s="28" t="s">
        <v>44</v>
      </c>
      <c r="B30" s="16">
        <v>161.5</v>
      </c>
      <c r="C30" s="17">
        <v>42466</v>
      </c>
      <c r="D30" s="17">
        <v>42444</v>
      </c>
      <c r="E30" s="17"/>
      <c r="F30" s="17"/>
      <c r="G30" s="1">
        <f t="shared" si="0"/>
        <v>-22</v>
      </c>
      <c r="H30" s="16">
        <f t="shared" si="1"/>
        <v>-3553</v>
      </c>
    </row>
    <row r="31" spans="1:8" ht="14.25">
      <c r="A31" s="28" t="s">
        <v>45</v>
      </c>
      <c r="B31" s="16">
        <v>1248</v>
      </c>
      <c r="C31" s="17">
        <v>42471</v>
      </c>
      <c r="D31" s="17">
        <v>42444</v>
      </c>
      <c r="E31" s="17"/>
      <c r="F31" s="17"/>
      <c r="G31" s="1">
        <f t="shared" si="0"/>
        <v>-27</v>
      </c>
      <c r="H31" s="16">
        <f t="shared" si="1"/>
        <v>-33696</v>
      </c>
    </row>
    <row r="32" spans="1:8" ht="14.25">
      <c r="A32" s="28" t="s">
        <v>46</v>
      </c>
      <c r="B32" s="16">
        <v>1426.96</v>
      </c>
      <c r="C32" s="17">
        <v>42475</v>
      </c>
      <c r="D32" s="17">
        <v>42445</v>
      </c>
      <c r="E32" s="17"/>
      <c r="F32" s="17"/>
      <c r="G32" s="1">
        <f t="shared" si="0"/>
        <v>-30</v>
      </c>
      <c r="H32" s="16">
        <f t="shared" si="1"/>
        <v>-42808.8</v>
      </c>
    </row>
    <row r="33" spans="1:8" ht="14.25">
      <c r="A33" s="28" t="s">
        <v>47</v>
      </c>
      <c r="B33" s="16">
        <v>2611.93</v>
      </c>
      <c r="C33" s="17">
        <v>42475</v>
      </c>
      <c r="D33" s="17">
        <v>42445</v>
      </c>
      <c r="E33" s="17"/>
      <c r="F33" s="17"/>
      <c r="G33" s="1">
        <f t="shared" si="0"/>
        <v>-30</v>
      </c>
      <c r="H33" s="16">
        <f t="shared" si="1"/>
        <v>-78357.9</v>
      </c>
    </row>
    <row r="34" spans="1:8" ht="14.25">
      <c r="A34" s="28" t="s">
        <v>48</v>
      </c>
      <c r="B34" s="16">
        <v>990</v>
      </c>
      <c r="C34" s="17">
        <v>42482</v>
      </c>
      <c r="D34" s="17">
        <v>42459</v>
      </c>
      <c r="E34" s="17"/>
      <c r="F34" s="17"/>
      <c r="G34" s="1">
        <f t="shared" si="0"/>
        <v>-23</v>
      </c>
      <c r="H34" s="16">
        <f t="shared" si="1"/>
        <v>-22770</v>
      </c>
    </row>
    <row r="35" spans="1:8" ht="14.25">
      <c r="A35" s="28" t="s">
        <v>49</v>
      </c>
      <c r="B35" s="16">
        <v>5376</v>
      </c>
      <c r="C35" s="17">
        <v>42483</v>
      </c>
      <c r="D35" s="17">
        <v>42459</v>
      </c>
      <c r="E35" s="17"/>
      <c r="F35" s="17"/>
      <c r="G35" s="1">
        <f t="shared" si="0"/>
        <v>-24</v>
      </c>
      <c r="H35" s="16">
        <f t="shared" si="1"/>
        <v>-129024</v>
      </c>
    </row>
    <row r="36" spans="1:8" ht="14.25">
      <c r="A36" s="28" t="s">
        <v>50</v>
      </c>
      <c r="B36" s="16">
        <v>379.14</v>
      </c>
      <c r="C36" s="17">
        <v>42489</v>
      </c>
      <c r="D36" s="17">
        <v>42460</v>
      </c>
      <c r="E36" s="17"/>
      <c r="F36" s="17"/>
      <c r="G36" s="1">
        <f t="shared" si="0"/>
        <v>-29</v>
      </c>
      <c r="H36" s="16">
        <f t="shared" si="1"/>
        <v>-10995.06</v>
      </c>
    </row>
    <row r="37" spans="1:8" ht="14.25">
      <c r="A37" s="28" t="s">
        <v>51</v>
      </c>
      <c r="B37" s="16">
        <v>530</v>
      </c>
      <c r="C37" s="17">
        <v>42489</v>
      </c>
      <c r="D37" s="17">
        <v>42460</v>
      </c>
      <c r="E37" s="17"/>
      <c r="F37" s="17"/>
      <c r="G37" s="1">
        <f t="shared" si="0"/>
        <v>-29</v>
      </c>
      <c r="H37" s="16">
        <f t="shared" si="1"/>
        <v>-15370</v>
      </c>
    </row>
    <row r="38" spans="1:8" ht="14.25">
      <c r="A38" s="28" t="s">
        <v>52</v>
      </c>
      <c r="B38" s="16">
        <v>350</v>
      </c>
      <c r="C38" s="17">
        <v>42489</v>
      </c>
      <c r="D38" s="17">
        <v>42460</v>
      </c>
      <c r="E38" s="17"/>
      <c r="F38" s="17"/>
      <c r="G38" s="1">
        <f t="shared" si="0"/>
        <v>-29</v>
      </c>
      <c r="H38" s="16">
        <f t="shared" si="1"/>
        <v>-10150</v>
      </c>
    </row>
    <row r="39" spans="1:8" ht="14.25">
      <c r="A39" s="28" t="s">
        <v>53</v>
      </c>
      <c r="B39" s="16">
        <v>1655.9</v>
      </c>
      <c r="C39" s="17">
        <v>42482</v>
      </c>
      <c r="D39" s="17">
        <v>42460</v>
      </c>
      <c r="E39" s="17"/>
      <c r="F39" s="17"/>
      <c r="G39" s="1">
        <f t="shared" si="0"/>
        <v>-22</v>
      </c>
      <c r="H39" s="16">
        <f t="shared" si="1"/>
        <v>-36429.8</v>
      </c>
    </row>
    <row r="40" spans="1:8" ht="14.25">
      <c r="A40" s="28" t="s">
        <v>54</v>
      </c>
      <c r="B40" s="16">
        <v>373.96</v>
      </c>
      <c r="C40" s="17">
        <v>42489</v>
      </c>
      <c r="D40" s="17">
        <v>42460</v>
      </c>
      <c r="E40" s="17"/>
      <c r="F40" s="17"/>
      <c r="G40" s="1">
        <f t="shared" si="0"/>
        <v>-29</v>
      </c>
      <c r="H40" s="16">
        <f t="shared" si="1"/>
        <v>-10844.84</v>
      </c>
    </row>
    <row r="41" spans="1:8" ht="14.25">
      <c r="A41" s="28" t="s">
        <v>55</v>
      </c>
      <c r="B41" s="16">
        <v>99.78</v>
      </c>
      <c r="C41" s="17">
        <v>42482</v>
      </c>
      <c r="D41" s="17">
        <v>42460</v>
      </c>
      <c r="E41" s="17"/>
      <c r="F41" s="17"/>
      <c r="G41" s="1">
        <f t="shared" si="0"/>
        <v>-22</v>
      </c>
      <c r="H41" s="16">
        <f t="shared" si="1"/>
        <v>-2195.16</v>
      </c>
    </row>
    <row r="42" spans="1:8" ht="14.25">
      <c r="A42" s="28" t="s">
        <v>56</v>
      </c>
      <c r="B42" s="16">
        <v>113</v>
      </c>
      <c r="C42" s="17">
        <v>42482</v>
      </c>
      <c r="D42" s="17">
        <v>42460</v>
      </c>
      <c r="E42" s="17"/>
      <c r="F42" s="17"/>
      <c r="G42" s="1">
        <f t="shared" si="0"/>
        <v>-22</v>
      </c>
      <c r="H42" s="16">
        <f t="shared" si="1"/>
        <v>-2486</v>
      </c>
    </row>
    <row r="43" spans="1:8" ht="14.25">
      <c r="A43" s="28" t="s">
        <v>57</v>
      </c>
      <c r="B43" s="16">
        <v>112.32</v>
      </c>
      <c r="C43" s="17">
        <v>42482</v>
      </c>
      <c r="D43" s="17">
        <v>42460</v>
      </c>
      <c r="E43" s="17"/>
      <c r="F43" s="17"/>
      <c r="G43" s="1">
        <f t="shared" si="0"/>
        <v>-22</v>
      </c>
      <c r="H43" s="16">
        <f t="shared" si="1"/>
        <v>-2471.04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50037.590000000004</v>
      </c>
      <c r="C1">
        <f>COUNTA(A4:A203)</f>
        <v>51</v>
      </c>
      <c r="G1" s="20">
        <f>IF(B1&lt;&gt;0,H1/B1,0)</f>
        <v>-27.46703048648026</v>
      </c>
      <c r="H1" s="19">
        <f>SUM(H4:H195)</f>
        <v>-1374384.01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58</v>
      </c>
      <c r="B4" s="16">
        <v>950.82</v>
      </c>
      <c r="C4" s="17">
        <v>42491</v>
      </c>
      <c r="D4" s="17">
        <v>42470</v>
      </c>
      <c r="E4" s="17"/>
      <c r="F4" s="17"/>
      <c r="G4" s="1">
        <f>D4-C4-(F4-E4)</f>
        <v>-21</v>
      </c>
      <c r="H4" s="16">
        <f>B4*G4</f>
        <v>-19967.22</v>
      </c>
    </row>
    <row r="5" spans="1:8" ht="14.25">
      <c r="A5" s="28" t="s">
        <v>59</v>
      </c>
      <c r="B5" s="16">
        <v>212</v>
      </c>
      <c r="C5" s="17">
        <v>42491</v>
      </c>
      <c r="D5" s="17">
        <v>42470</v>
      </c>
      <c r="E5" s="17"/>
      <c r="F5" s="17"/>
      <c r="G5" s="1">
        <f aca="true" t="shared" si="0" ref="G5:G68">D5-C5-(F5-E5)</f>
        <v>-21</v>
      </c>
      <c r="H5" s="16">
        <f aca="true" t="shared" si="1" ref="H5:H68">B5*G5</f>
        <v>-4452</v>
      </c>
    </row>
    <row r="6" spans="1:8" ht="14.25">
      <c r="A6" s="28" t="s">
        <v>60</v>
      </c>
      <c r="B6" s="16">
        <v>445</v>
      </c>
      <c r="C6" s="17">
        <v>42491</v>
      </c>
      <c r="D6" s="17">
        <v>42470</v>
      </c>
      <c r="E6" s="17"/>
      <c r="F6" s="17"/>
      <c r="G6" s="1">
        <f t="shared" si="0"/>
        <v>-21</v>
      </c>
      <c r="H6" s="16">
        <f t="shared" si="1"/>
        <v>-9345</v>
      </c>
    </row>
    <row r="7" spans="1:8" ht="14.25">
      <c r="A7" s="28" t="s">
        <v>61</v>
      </c>
      <c r="B7" s="16">
        <v>125</v>
      </c>
      <c r="C7" s="17">
        <v>42491</v>
      </c>
      <c r="D7" s="17">
        <v>42470</v>
      </c>
      <c r="E7" s="17"/>
      <c r="F7" s="17"/>
      <c r="G7" s="1">
        <f t="shared" si="0"/>
        <v>-21</v>
      </c>
      <c r="H7" s="16">
        <f t="shared" si="1"/>
        <v>-2625</v>
      </c>
    </row>
    <row r="8" spans="1:8" ht="14.25">
      <c r="A8" s="28" t="s">
        <v>62</v>
      </c>
      <c r="B8" s="16">
        <v>245</v>
      </c>
      <c r="C8" s="17">
        <v>42495</v>
      </c>
      <c r="D8" s="17">
        <v>42470</v>
      </c>
      <c r="E8" s="17"/>
      <c r="F8" s="17"/>
      <c r="G8" s="1">
        <f t="shared" si="0"/>
        <v>-25</v>
      </c>
      <c r="H8" s="16">
        <f t="shared" si="1"/>
        <v>-6125</v>
      </c>
    </row>
    <row r="9" spans="1:8" ht="14.25">
      <c r="A9" s="28" t="s">
        <v>63</v>
      </c>
      <c r="B9" s="16">
        <v>70</v>
      </c>
      <c r="C9" s="17">
        <v>42495</v>
      </c>
      <c r="D9" s="17">
        <v>42470</v>
      </c>
      <c r="E9" s="17"/>
      <c r="F9" s="17"/>
      <c r="G9" s="1">
        <f t="shared" si="0"/>
        <v>-25</v>
      </c>
      <c r="H9" s="16">
        <f t="shared" si="1"/>
        <v>-1750</v>
      </c>
    </row>
    <row r="10" spans="1:8" ht="14.25">
      <c r="A10" s="28" t="s">
        <v>64</v>
      </c>
      <c r="B10" s="16">
        <v>600</v>
      </c>
      <c r="C10" s="17">
        <v>42495</v>
      </c>
      <c r="D10" s="17">
        <v>42470</v>
      </c>
      <c r="E10" s="17"/>
      <c r="F10" s="17"/>
      <c r="G10" s="1">
        <f t="shared" si="0"/>
        <v>-25</v>
      </c>
      <c r="H10" s="16">
        <f t="shared" si="1"/>
        <v>-15000</v>
      </c>
    </row>
    <row r="11" spans="1:8" ht="14.25">
      <c r="A11" s="28" t="s">
        <v>65</v>
      </c>
      <c r="B11" s="16">
        <v>511.84</v>
      </c>
      <c r="C11" s="17">
        <v>42495</v>
      </c>
      <c r="D11" s="17">
        <v>42470</v>
      </c>
      <c r="E11" s="17"/>
      <c r="F11" s="17"/>
      <c r="G11" s="1">
        <f t="shared" si="0"/>
        <v>-25</v>
      </c>
      <c r="H11" s="16">
        <f t="shared" si="1"/>
        <v>-12796</v>
      </c>
    </row>
    <row r="12" spans="1:8" ht="14.25">
      <c r="A12" s="28" t="s">
        <v>66</v>
      </c>
      <c r="B12" s="16">
        <v>147.59</v>
      </c>
      <c r="C12" s="17">
        <v>42495</v>
      </c>
      <c r="D12" s="17">
        <v>42470</v>
      </c>
      <c r="E12" s="17"/>
      <c r="F12" s="17"/>
      <c r="G12" s="1">
        <f t="shared" si="0"/>
        <v>-25</v>
      </c>
      <c r="H12" s="16">
        <f t="shared" si="1"/>
        <v>-3689.75</v>
      </c>
    </row>
    <row r="13" spans="1:8" ht="14.25">
      <c r="A13" s="28" t="s">
        <v>67</v>
      </c>
      <c r="B13" s="16">
        <v>300</v>
      </c>
      <c r="C13" s="17">
        <v>42498</v>
      </c>
      <c r="D13" s="17">
        <v>42473</v>
      </c>
      <c r="E13" s="17"/>
      <c r="F13" s="17"/>
      <c r="G13" s="1">
        <f t="shared" si="0"/>
        <v>-25</v>
      </c>
      <c r="H13" s="16">
        <f t="shared" si="1"/>
        <v>-7500</v>
      </c>
    </row>
    <row r="14" spans="1:8" ht="14.25">
      <c r="A14" s="28" t="s">
        <v>68</v>
      </c>
      <c r="B14" s="16">
        <v>318.18</v>
      </c>
      <c r="C14" s="17">
        <v>42498</v>
      </c>
      <c r="D14" s="17">
        <v>42473</v>
      </c>
      <c r="E14" s="17"/>
      <c r="F14" s="17"/>
      <c r="G14" s="1">
        <f t="shared" si="0"/>
        <v>-25</v>
      </c>
      <c r="H14" s="16">
        <f t="shared" si="1"/>
        <v>-7954.5</v>
      </c>
    </row>
    <row r="15" spans="1:8" ht="14.25">
      <c r="A15" s="28" t="s">
        <v>69</v>
      </c>
      <c r="B15" s="16">
        <v>1426.96</v>
      </c>
      <c r="C15" s="17">
        <v>42498</v>
      </c>
      <c r="D15" s="17">
        <v>42473</v>
      </c>
      <c r="E15" s="17"/>
      <c r="F15" s="17"/>
      <c r="G15" s="1">
        <f t="shared" si="0"/>
        <v>-25</v>
      </c>
      <c r="H15" s="16">
        <f t="shared" si="1"/>
        <v>-35674</v>
      </c>
    </row>
    <row r="16" spans="1:8" ht="14.25">
      <c r="A16" s="28" t="s">
        <v>70</v>
      </c>
      <c r="B16" s="16">
        <v>2611.93</v>
      </c>
      <c r="C16" s="17">
        <v>42498</v>
      </c>
      <c r="D16" s="17">
        <v>42473</v>
      </c>
      <c r="E16" s="17"/>
      <c r="F16" s="17"/>
      <c r="G16" s="1">
        <f t="shared" si="0"/>
        <v>-25</v>
      </c>
      <c r="H16" s="16">
        <f t="shared" si="1"/>
        <v>-65298.24999999999</v>
      </c>
    </row>
    <row r="17" spans="1:8" ht="14.25">
      <c r="A17" s="28" t="s">
        <v>71</v>
      </c>
      <c r="B17" s="16">
        <v>234.95</v>
      </c>
      <c r="C17" s="17">
        <v>42498</v>
      </c>
      <c r="D17" s="17">
        <v>42473</v>
      </c>
      <c r="E17" s="17"/>
      <c r="F17" s="17"/>
      <c r="G17" s="1">
        <f t="shared" si="0"/>
        <v>-25</v>
      </c>
      <c r="H17" s="16">
        <f t="shared" si="1"/>
        <v>-5873.75</v>
      </c>
    </row>
    <row r="18" spans="1:8" ht="14.25">
      <c r="A18" s="28" t="s">
        <v>72</v>
      </c>
      <c r="B18" s="16">
        <v>5148</v>
      </c>
      <c r="C18" s="17">
        <v>42506</v>
      </c>
      <c r="D18" s="17">
        <v>42478</v>
      </c>
      <c r="E18" s="17"/>
      <c r="F18" s="17"/>
      <c r="G18" s="1">
        <f t="shared" si="0"/>
        <v>-28</v>
      </c>
      <c r="H18" s="16">
        <f t="shared" si="1"/>
        <v>-144144</v>
      </c>
    </row>
    <row r="19" spans="1:8" ht="14.25">
      <c r="A19" s="28" t="s">
        <v>73</v>
      </c>
      <c r="B19" s="16">
        <v>535.57</v>
      </c>
      <c r="C19" s="17">
        <v>42505</v>
      </c>
      <c r="D19" s="17">
        <v>42478</v>
      </c>
      <c r="E19" s="17"/>
      <c r="F19" s="17"/>
      <c r="G19" s="1">
        <f t="shared" si="0"/>
        <v>-27</v>
      </c>
      <c r="H19" s="16">
        <f t="shared" si="1"/>
        <v>-14460.390000000001</v>
      </c>
    </row>
    <row r="20" spans="1:8" ht="14.25">
      <c r="A20" s="28" t="s">
        <v>74</v>
      </c>
      <c r="B20" s="16">
        <v>435.94</v>
      </c>
      <c r="C20" s="17">
        <v>42505</v>
      </c>
      <c r="D20" s="17">
        <v>42478</v>
      </c>
      <c r="E20" s="17"/>
      <c r="F20" s="17"/>
      <c r="G20" s="1">
        <f t="shared" si="0"/>
        <v>-27</v>
      </c>
      <c r="H20" s="16">
        <f t="shared" si="1"/>
        <v>-11770.38</v>
      </c>
    </row>
    <row r="21" spans="1:8" ht="14.25">
      <c r="A21" s="28" t="s">
        <v>75</v>
      </c>
      <c r="B21" s="16">
        <v>43.3</v>
      </c>
      <c r="C21" s="17">
        <v>42516</v>
      </c>
      <c r="D21" s="17">
        <v>42487</v>
      </c>
      <c r="E21" s="17"/>
      <c r="F21" s="17"/>
      <c r="G21" s="1">
        <f t="shared" si="0"/>
        <v>-29</v>
      </c>
      <c r="H21" s="16">
        <f t="shared" si="1"/>
        <v>-1255.6999999999998</v>
      </c>
    </row>
    <row r="22" spans="1:8" ht="14.25">
      <c r="A22" s="28" t="s">
        <v>76</v>
      </c>
      <c r="B22" s="16">
        <v>204</v>
      </c>
      <c r="C22" s="17">
        <v>42516</v>
      </c>
      <c r="D22" s="17">
        <v>42487</v>
      </c>
      <c r="E22" s="17"/>
      <c r="F22" s="17"/>
      <c r="G22" s="1">
        <f t="shared" si="0"/>
        <v>-29</v>
      </c>
      <c r="H22" s="16">
        <f t="shared" si="1"/>
        <v>-5916</v>
      </c>
    </row>
    <row r="23" spans="1:8" ht="14.25">
      <c r="A23" s="28" t="s">
        <v>77</v>
      </c>
      <c r="B23" s="16">
        <v>132.76</v>
      </c>
      <c r="C23" s="17">
        <v>42516</v>
      </c>
      <c r="D23" s="17">
        <v>42487</v>
      </c>
      <c r="E23" s="17"/>
      <c r="F23" s="17"/>
      <c r="G23" s="1">
        <f t="shared" si="0"/>
        <v>-29</v>
      </c>
      <c r="H23" s="16">
        <f t="shared" si="1"/>
        <v>-3850.04</v>
      </c>
    </row>
    <row r="24" spans="1:8" ht="14.25">
      <c r="A24" s="28" t="s">
        <v>78</v>
      </c>
      <c r="B24" s="16">
        <v>600</v>
      </c>
      <c r="C24" s="17">
        <v>42517</v>
      </c>
      <c r="D24" s="17">
        <v>42489</v>
      </c>
      <c r="E24" s="17"/>
      <c r="F24" s="17"/>
      <c r="G24" s="1">
        <f t="shared" si="0"/>
        <v>-28</v>
      </c>
      <c r="H24" s="16">
        <f t="shared" si="1"/>
        <v>-16800</v>
      </c>
    </row>
    <row r="25" spans="1:8" ht="14.25">
      <c r="A25" s="28" t="s">
        <v>77</v>
      </c>
      <c r="B25" s="16">
        <v>0</v>
      </c>
      <c r="C25" s="17">
        <v>42516</v>
      </c>
      <c r="D25" s="17">
        <v>42498</v>
      </c>
      <c r="E25" s="17"/>
      <c r="F25" s="17"/>
      <c r="G25" s="1">
        <f t="shared" si="0"/>
        <v>-18</v>
      </c>
      <c r="H25" s="16">
        <f t="shared" si="1"/>
        <v>0</v>
      </c>
    </row>
    <row r="26" spans="1:8" ht="14.25">
      <c r="A26" s="28" t="s">
        <v>79</v>
      </c>
      <c r="B26" s="16">
        <v>223.62</v>
      </c>
      <c r="C26" s="17">
        <v>42523</v>
      </c>
      <c r="D26" s="17">
        <v>42499</v>
      </c>
      <c r="E26" s="17"/>
      <c r="F26" s="17"/>
      <c r="G26" s="1">
        <f t="shared" si="0"/>
        <v>-24</v>
      </c>
      <c r="H26" s="16">
        <f t="shared" si="1"/>
        <v>-5366.88</v>
      </c>
    </row>
    <row r="27" spans="1:8" ht="14.25">
      <c r="A27" s="28" t="s">
        <v>80</v>
      </c>
      <c r="B27" s="16">
        <v>75.46</v>
      </c>
      <c r="C27" s="17">
        <v>42525</v>
      </c>
      <c r="D27" s="17">
        <v>42499</v>
      </c>
      <c r="E27" s="17"/>
      <c r="F27" s="17"/>
      <c r="G27" s="1">
        <f t="shared" si="0"/>
        <v>-26</v>
      </c>
      <c r="H27" s="16">
        <f t="shared" si="1"/>
        <v>-1961.9599999999998</v>
      </c>
    </row>
    <row r="28" spans="1:8" ht="14.25">
      <c r="A28" s="28" t="s">
        <v>81</v>
      </c>
      <c r="B28" s="16">
        <v>2611.93</v>
      </c>
      <c r="C28" s="17">
        <v>42530</v>
      </c>
      <c r="D28" s="17">
        <v>42501</v>
      </c>
      <c r="E28" s="17"/>
      <c r="F28" s="17"/>
      <c r="G28" s="1">
        <f t="shared" si="0"/>
        <v>-29</v>
      </c>
      <c r="H28" s="16">
        <f t="shared" si="1"/>
        <v>-75745.97</v>
      </c>
    </row>
    <row r="29" spans="1:8" ht="14.25">
      <c r="A29" s="28" t="s">
        <v>82</v>
      </c>
      <c r="B29" s="16">
        <v>1426.96</v>
      </c>
      <c r="C29" s="17">
        <v>42530</v>
      </c>
      <c r="D29" s="17">
        <v>42501</v>
      </c>
      <c r="E29" s="17"/>
      <c r="F29" s="17"/>
      <c r="G29" s="1">
        <f t="shared" si="0"/>
        <v>-29</v>
      </c>
      <c r="H29" s="16">
        <f t="shared" si="1"/>
        <v>-41381.840000000004</v>
      </c>
    </row>
    <row r="30" spans="1:8" ht="14.25">
      <c r="A30" s="28" t="s">
        <v>83</v>
      </c>
      <c r="B30" s="16">
        <v>125.5</v>
      </c>
      <c r="C30" s="17">
        <v>42530</v>
      </c>
      <c r="D30" s="17">
        <v>42501</v>
      </c>
      <c r="E30" s="17"/>
      <c r="F30" s="17"/>
      <c r="G30" s="1">
        <f t="shared" si="0"/>
        <v>-29</v>
      </c>
      <c r="H30" s="16">
        <f t="shared" si="1"/>
        <v>-3639.5</v>
      </c>
    </row>
    <row r="31" spans="1:8" ht="14.25">
      <c r="A31" s="28" t="s">
        <v>84</v>
      </c>
      <c r="B31" s="16">
        <v>368.18</v>
      </c>
      <c r="C31" s="17">
        <v>42531</v>
      </c>
      <c r="D31" s="17">
        <v>42502</v>
      </c>
      <c r="E31" s="17"/>
      <c r="F31" s="17"/>
      <c r="G31" s="1">
        <f t="shared" si="0"/>
        <v>-29</v>
      </c>
      <c r="H31" s="16">
        <f t="shared" si="1"/>
        <v>-10677.22</v>
      </c>
    </row>
    <row r="32" spans="1:8" ht="14.25">
      <c r="A32" s="28" t="s">
        <v>85</v>
      </c>
      <c r="B32" s="16">
        <v>52.91</v>
      </c>
      <c r="C32" s="17">
        <v>42532</v>
      </c>
      <c r="D32" s="17">
        <v>42502</v>
      </c>
      <c r="E32" s="17"/>
      <c r="F32" s="17"/>
      <c r="G32" s="1">
        <f t="shared" si="0"/>
        <v>-30</v>
      </c>
      <c r="H32" s="16">
        <f t="shared" si="1"/>
        <v>-1587.3</v>
      </c>
    </row>
    <row r="33" spans="1:8" ht="14.25">
      <c r="A33" s="28" t="s">
        <v>86</v>
      </c>
      <c r="B33" s="16">
        <v>2127.27</v>
      </c>
      <c r="C33" s="17">
        <v>42532</v>
      </c>
      <c r="D33" s="17">
        <v>42503</v>
      </c>
      <c r="E33" s="17"/>
      <c r="F33" s="17"/>
      <c r="G33" s="1">
        <f t="shared" si="0"/>
        <v>-29</v>
      </c>
      <c r="H33" s="16">
        <f t="shared" si="1"/>
        <v>-61690.83</v>
      </c>
    </row>
    <row r="34" spans="1:8" ht="14.25">
      <c r="A34" s="28" t="s">
        <v>87</v>
      </c>
      <c r="B34" s="16">
        <v>239.9</v>
      </c>
      <c r="C34" s="17">
        <v>42533</v>
      </c>
      <c r="D34" s="17">
        <v>42503</v>
      </c>
      <c r="E34" s="17"/>
      <c r="F34" s="17"/>
      <c r="G34" s="1">
        <f t="shared" si="0"/>
        <v>-30</v>
      </c>
      <c r="H34" s="16">
        <f t="shared" si="1"/>
        <v>-7197</v>
      </c>
    </row>
    <row r="35" spans="1:8" ht="14.25">
      <c r="A35" s="28" t="s">
        <v>88</v>
      </c>
      <c r="B35" s="16">
        <v>1170</v>
      </c>
      <c r="C35" s="17">
        <v>42538</v>
      </c>
      <c r="D35" s="17">
        <v>42510</v>
      </c>
      <c r="E35" s="17"/>
      <c r="F35" s="17"/>
      <c r="G35" s="1">
        <f t="shared" si="0"/>
        <v>-28</v>
      </c>
      <c r="H35" s="16">
        <f t="shared" si="1"/>
        <v>-32760</v>
      </c>
    </row>
    <row r="36" spans="1:8" ht="14.25">
      <c r="A36" s="28" t="s">
        <v>89</v>
      </c>
      <c r="B36" s="16">
        <v>113</v>
      </c>
      <c r="C36" s="17">
        <v>42538</v>
      </c>
      <c r="D36" s="17">
        <v>42510</v>
      </c>
      <c r="E36" s="17"/>
      <c r="F36" s="17"/>
      <c r="G36" s="1">
        <f t="shared" si="0"/>
        <v>-28</v>
      </c>
      <c r="H36" s="16">
        <f t="shared" si="1"/>
        <v>-3164</v>
      </c>
    </row>
    <row r="37" spans="1:8" ht="14.25">
      <c r="A37" s="28" t="s">
        <v>90</v>
      </c>
      <c r="B37" s="16">
        <v>112.32</v>
      </c>
      <c r="C37" s="17">
        <v>42538</v>
      </c>
      <c r="D37" s="17">
        <v>42510</v>
      </c>
      <c r="E37" s="17"/>
      <c r="F37" s="17"/>
      <c r="G37" s="1">
        <f t="shared" si="0"/>
        <v>-28</v>
      </c>
      <c r="H37" s="16">
        <f t="shared" si="1"/>
        <v>-3144.96</v>
      </c>
    </row>
    <row r="38" spans="1:8" ht="14.25">
      <c r="A38" s="28" t="s">
        <v>91</v>
      </c>
      <c r="B38" s="16">
        <v>99.78</v>
      </c>
      <c r="C38" s="17">
        <v>42538</v>
      </c>
      <c r="D38" s="17">
        <v>42510</v>
      </c>
      <c r="E38" s="17"/>
      <c r="F38" s="17"/>
      <c r="G38" s="1">
        <f t="shared" si="0"/>
        <v>-28</v>
      </c>
      <c r="H38" s="16">
        <f t="shared" si="1"/>
        <v>-2793.84</v>
      </c>
    </row>
    <row r="39" spans="1:8" ht="14.25">
      <c r="A39" s="28" t="s">
        <v>92</v>
      </c>
      <c r="B39" s="16">
        <v>75.2</v>
      </c>
      <c r="C39" s="17">
        <v>42545</v>
      </c>
      <c r="D39" s="17">
        <v>42515</v>
      </c>
      <c r="E39" s="17"/>
      <c r="F39" s="17"/>
      <c r="G39" s="1">
        <f t="shared" si="0"/>
        <v>-30</v>
      </c>
      <c r="H39" s="16">
        <f t="shared" si="1"/>
        <v>-2256</v>
      </c>
    </row>
    <row r="40" spans="1:8" ht="14.25">
      <c r="A40" s="28" t="s">
        <v>93</v>
      </c>
      <c r="B40" s="16">
        <v>2805.74</v>
      </c>
      <c r="C40" s="17">
        <v>42547</v>
      </c>
      <c r="D40" s="17">
        <v>42520</v>
      </c>
      <c r="E40" s="17"/>
      <c r="F40" s="17"/>
      <c r="G40" s="1">
        <f t="shared" si="0"/>
        <v>-27</v>
      </c>
      <c r="H40" s="16">
        <f t="shared" si="1"/>
        <v>-75754.98</v>
      </c>
    </row>
    <row r="41" spans="1:8" ht="14.25">
      <c r="A41" s="28" t="s">
        <v>94</v>
      </c>
      <c r="B41" s="16">
        <v>5376</v>
      </c>
      <c r="C41" s="17">
        <v>42557</v>
      </c>
      <c r="D41" s="17">
        <v>42529</v>
      </c>
      <c r="E41" s="17"/>
      <c r="F41" s="17"/>
      <c r="G41" s="1">
        <f t="shared" si="0"/>
        <v>-28</v>
      </c>
      <c r="H41" s="16">
        <f t="shared" si="1"/>
        <v>-150528</v>
      </c>
    </row>
    <row r="42" spans="1:8" ht="14.25">
      <c r="A42" s="28" t="s">
        <v>95</v>
      </c>
      <c r="B42" s="16">
        <v>1920</v>
      </c>
      <c r="C42" s="17">
        <v>42557</v>
      </c>
      <c r="D42" s="17">
        <v>42529</v>
      </c>
      <c r="E42" s="17"/>
      <c r="F42" s="17"/>
      <c r="G42" s="1">
        <f t="shared" si="0"/>
        <v>-28</v>
      </c>
      <c r="H42" s="16">
        <f t="shared" si="1"/>
        <v>-53760</v>
      </c>
    </row>
    <row r="43" spans="1:8" ht="14.25">
      <c r="A43" s="28" t="s">
        <v>96</v>
      </c>
      <c r="B43" s="16">
        <v>247.68</v>
      </c>
      <c r="C43" s="17">
        <v>42557</v>
      </c>
      <c r="D43" s="17">
        <v>42529</v>
      </c>
      <c r="E43" s="17"/>
      <c r="F43" s="17"/>
      <c r="G43" s="1">
        <f t="shared" si="0"/>
        <v>-28</v>
      </c>
      <c r="H43" s="16">
        <f t="shared" si="1"/>
        <v>-6935.04</v>
      </c>
    </row>
    <row r="44" spans="1:8" ht="14.25">
      <c r="A44" s="28" t="s">
        <v>97</v>
      </c>
      <c r="B44" s="16">
        <v>2318.18</v>
      </c>
      <c r="C44" s="17">
        <v>42557</v>
      </c>
      <c r="D44" s="17">
        <v>42529</v>
      </c>
      <c r="E44" s="17"/>
      <c r="F44" s="17"/>
      <c r="G44" s="1">
        <f t="shared" si="0"/>
        <v>-28</v>
      </c>
      <c r="H44" s="16">
        <f t="shared" si="1"/>
        <v>-64909.03999999999</v>
      </c>
    </row>
    <row r="45" spans="1:8" ht="14.25">
      <c r="A45" s="28" t="s">
        <v>98</v>
      </c>
      <c r="B45" s="16">
        <v>57.23</v>
      </c>
      <c r="C45" s="17">
        <v>42558</v>
      </c>
      <c r="D45" s="17">
        <v>42529</v>
      </c>
      <c r="E45" s="17"/>
      <c r="F45" s="17"/>
      <c r="G45" s="1">
        <f t="shared" si="0"/>
        <v>-29</v>
      </c>
      <c r="H45" s="16">
        <f t="shared" si="1"/>
        <v>-1659.6699999999998</v>
      </c>
    </row>
    <row r="46" spans="1:8" ht="14.25">
      <c r="A46" s="28" t="s">
        <v>99</v>
      </c>
      <c r="B46" s="16">
        <v>706.52</v>
      </c>
      <c r="C46" s="17">
        <v>42552</v>
      </c>
      <c r="D46" s="17">
        <v>42529</v>
      </c>
      <c r="E46" s="17"/>
      <c r="F46" s="17"/>
      <c r="G46" s="1">
        <f t="shared" si="0"/>
        <v>-23</v>
      </c>
      <c r="H46" s="16">
        <f t="shared" si="1"/>
        <v>-16249.96</v>
      </c>
    </row>
    <row r="47" spans="1:8" ht="14.25">
      <c r="A47" s="28" t="s">
        <v>100</v>
      </c>
      <c r="B47" s="16">
        <v>86.57</v>
      </c>
      <c r="C47" s="17">
        <v>42551</v>
      </c>
      <c r="D47" s="17">
        <v>42529</v>
      </c>
      <c r="E47" s="17"/>
      <c r="F47" s="17"/>
      <c r="G47" s="1">
        <f t="shared" si="0"/>
        <v>-22</v>
      </c>
      <c r="H47" s="16">
        <f t="shared" si="1"/>
        <v>-1904.54</v>
      </c>
    </row>
    <row r="48" spans="1:8" ht="14.25">
      <c r="A48" s="28" t="s">
        <v>101</v>
      </c>
      <c r="B48" s="16">
        <v>1426.96</v>
      </c>
      <c r="C48" s="17">
        <v>42559</v>
      </c>
      <c r="D48" s="17">
        <v>42529</v>
      </c>
      <c r="E48" s="17"/>
      <c r="F48" s="17"/>
      <c r="G48" s="1">
        <f t="shared" si="0"/>
        <v>-30</v>
      </c>
      <c r="H48" s="16">
        <f t="shared" si="1"/>
        <v>-42808.8</v>
      </c>
    </row>
    <row r="49" spans="1:8" ht="14.25">
      <c r="A49" s="28" t="s">
        <v>102</v>
      </c>
      <c r="B49" s="16">
        <v>2611.93</v>
      </c>
      <c r="C49" s="17">
        <v>42559</v>
      </c>
      <c r="D49" s="17">
        <v>42529</v>
      </c>
      <c r="E49" s="17"/>
      <c r="F49" s="17"/>
      <c r="G49" s="1">
        <f t="shared" si="0"/>
        <v>-30</v>
      </c>
      <c r="H49" s="16">
        <f t="shared" si="1"/>
        <v>-78357.9</v>
      </c>
    </row>
    <row r="50" spans="1:8" ht="14.25">
      <c r="A50" s="28" t="s">
        <v>103</v>
      </c>
      <c r="B50" s="16">
        <v>906.41</v>
      </c>
      <c r="C50" s="17">
        <v>42566</v>
      </c>
      <c r="D50" s="17">
        <v>42536</v>
      </c>
      <c r="E50" s="17"/>
      <c r="F50" s="17"/>
      <c r="G50" s="1">
        <f t="shared" si="0"/>
        <v>-30</v>
      </c>
      <c r="H50" s="16">
        <f t="shared" si="1"/>
        <v>-27192.3</v>
      </c>
    </row>
    <row r="51" spans="1:8" ht="14.25">
      <c r="A51" s="28" t="s">
        <v>104</v>
      </c>
      <c r="B51" s="16">
        <v>3607.5</v>
      </c>
      <c r="C51" s="17">
        <v>42566</v>
      </c>
      <c r="D51" s="17">
        <v>42537</v>
      </c>
      <c r="E51" s="17"/>
      <c r="F51" s="17"/>
      <c r="G51" s="1">
        <f t="shared" si="0"/>
        <v>-29</v>
      </c>
      <c r="H51" s="16">
        <f t="shared" si="1"/>
        <v>-104617.5</v>
      </c>
    </row>
    <row r="52" spans="1:8" ht="14.25">
      <c r="A52" s="28" t="s">
        <v>105</v>
      </c>
      <c r="B52" s="16">
        <v>2496</v>
      </c>
      <c r="C52" s="17">
        <v>42571</v>
      </c>
      <c r="D52" s="17">
        <v>42544</v>
      </c>
      <c r="E52" s="17"/>
      <c r="F52" s="17"/>
      <c r="G52" s="1">
        <f t="shared" si="0"/>
        <v>-27</v>
      </c>
      <c r="H52" s="16">
        <f t="shared" si="1"/>
        <v>-67392</v>
      </c>
    </row>
    <row r="53" spans="1:8" ht="14.25">
      <c r="A53" s="28" t="s">
        <v>106</v>
      </c>
      <c r="B53" s="16">
        <v>600</v>
      </c>
      <c r="C53" s="17">
        <v>42571</v>
      </c>
      <c r="D53" s="17">
        <v>42544</v>
      </c>
      <c r="E53" s="17"/>
      <c r="F53" s="17"/>
      <c r="G53" s="1">
        <f t="shared" si="0"/>
        <v>-27</v>
      </c>
      <c r="H53" s="16">
        <f t="shared" si="1"/>
        <v>-16200</v>
      </c>
    </row>
    <row r="54" spans="1:8" ht="14.25">
      <c r="A54" s="28" t="s">
        <v>107</v>
      </c>
      <c r="B54" s="16">
        <v>750</v>
      </c>
      <c r="C54" s="17">
        <v>42566</v>
      </c>
      <c r="D54" s="17">
        <v>42544</v>
      </c>
      <c r="E54" s="17"/>
      <c r="F54" s="17"/>
      <c r="G54" s="1">
        <f t="shared" si="0"/>
        <v>-22</v>
      </c>
      <c r="H54" s="16">
        <f t="shared" si="1"/>
        <v>-16500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20979.43</v>
      </c>
      <c r="C1">
        <f>COUNTA(A4:A203)</f>
        <v>34</v>
      </c>
      <c r="G1" s="20">
        <f>IF(B1&lt;&gt;0,H1/B1,0)</f>
        <v>-27.617975798198525</v>
      </c>
      <c r="H1" s="19">
        <f>SUM(H4:H195)</f>
        <v>-579409.3900000001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108</v>
      </c>
      <c r="B4" s="16">
        <v>800</v>
      </c>
      <c r="C4" s="17">
        <v>42585</v>
      </c>
      <c r="D4" s="17">
        <v>42556</v>
      </c>
      <c r="E4" s="17"/>
      <c r="F4" s="17"/>
      <c r="G4" s="1">
        <f>D4-C4-(F4-E4)</f>
        <v>-29</v>
      </c>
      <c r="H4" s="16">
        <f>B4*G4</f>
        <v>-23200</v>
      </c>
    </row>
    <row r="5" spans="1:8" ht="14.25">
      <c r="A5" s="28" t="s">
        <v>109</v>
      </c>
      <c r="B5" s="16">
        <v>869.99</v>
      </c>
      <c r="C5" s="17">
        <v>42585</v>
      </c>
      <c r="D5" s="17">
        <v>42556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-25229.71</v>
      </c>
    </row>
    <row r="6" spans="1:8" ht="14.25">
      <c r="A6" s="28" t="s">
        <v>110</v>
      </c>
      <c r="B6" s="16">
        <v>659.55</v>
      </c>
      <c r="C6" s="17">
        <v>42587</v>
      </c>
      <c r="D6" s="17">
        <v>42560</v>
      </c>
      <c r="E6" s="17"/>
      <c r="F6" s="17"/>
      <c r="G6" s="1">
        <f t="shared" si="0"/>
        <v>-27</v>
      </c>
      <c r="H6" s="16">
        <f t="shared" si="1"/>
        <v>-17807.85</v>
      </c>
    </row>
    <row r="7" spans="1:8" ht="14.25">
      <c r="A7" s="28" t="s">
        <v>111</v>
      </c>
      <c r="B7" s="16">
        <v>1003.02</v>
      </c>
      <c r="C7" s="17">
        <v>42587</v>
      </c>
      <c r="D7" s="17">
        <v>42560</v>
      </c>
      <c r="E7" s="17"/>
      <c r="F7" s="17"/>
      <c r="G7" s="1">
        <f t="shared" si="0"/>
        <v>-27</v>
      </c>
      <c r="H7" s="16">
        <f t="shared" si="1"/>
        <v>-27081.54</v>
      </c>
    </row>
    <row r="8" spans="1:8" ht="14.25">
      <c r="A8" s="28" t="s">
        <v>112</v>
      </c>
      <c r="B8" s="16">
        <v>1440</v>
      </c>
      <c r="C8" s="17">
        <v>42587</v>
      </c>
      <c r="D8" s="17">
        <v>42560</v>
      </c>
      <c r="E8" s="17"/>
      <c r="F8" s="17"/>
      <c r="G8" s="1">
        <f t="shared" si="0"/>
        <v>-27</v>
      </c>
      <c r="H8" s="16">
        <f t="shared" si="1"/>
        <v>-38880</v>
      </c>
    </row>
    <row r="9" spans="1:8" ht="14.25">
      <c r="A9" s="28" t="s">
        <v>113</v>
      </c>
      <c r="B9" s="16">
        <v>122.1</v>
      </c>
      <c r="C9" s="17">
        <v>42587</v>
      </c>
      <c r="D9" s="17">
        <v>42560</v>
      </c>
      <c r="E9" s="17"/>
      <c r="F9" s="17"/>
      <c r="G9" s="1">
        <f t="shared" si="0"/>
        <v>-27</v>
      </c>
      <c r="H9" s="16">
        <f t="shared" si="1"/>
        <v>-3296.7</v>
      </c>
    </row>
    <row r="10" spans="1:8" ht="14.25">
      <c r="A10" s="28" t="s">
        <v>114</v>
      </c>
      <c r="B10" s="16">
        <v>137.16</v>
      </c>
      <c r="C10" s="17">
        <v>42587</v>
      </c>
      <c r="D10" s="17">
        <v>42560</v>
      </c>
      <c r="E10" s="17"/>
      <c r="F10" s="17"/>
      <c r="G10" s="1">
        <f t="shared" si="0"/>
        <v>-27</v>
      </c>
      <c r="H10" s="16">
        <f t="shared" si="1"/>
        <v>-3703.3199999999997</v>
      </c>
    </row>
    <row r="11" spans="1:8" ht="14.25">
      <c r="A11" s="28" t="s">
        <v>115</v>
      </c>
      <c r="B11" s="16">
        <v>81.96</v>
      </c>
      <c r="C11" s="17">
        <v>42588</v>
      </c>
      <c r="D11" s="17">
        <v>42563</v>
      </c>
      <c r="E11" s="17"/>
      <c r="F11" s="17"/>
      <c r="G11" s="1">
        <f t="shared" si="0"/>
        <v>-25</v>
      </c>
      <c r="H11" s="16">
        <f t="shared" si="1"/>
        <v>-2049</v>
      </c>
    </row>
    <row r="12" spans="1:8" ht="14.25">
      <c r="A12" s="28" t="s">
        <v>116</v>
      </c>
      <c r="B12" s="16">
        <v>75</v>
      </c>
      <c r="C12" s="17">
        <v>42588</v>
      </c>
      <c r="D12" s="17">
        <v>42563</v>
      </c>
      <c r="E12" s="17"/>
      <c r="F12" s="17"/>
      <c r="G12" s="1">
        <f t="shared" si="0"/>
        <v>-25</v>
      </c>
      <c r="H12" s="16">
        <f t="shared" si="1"/>
        <v>-1875</v>
      </c>
    </row>
    <row r="13" spans="1:8" ht="14.25">
      <c r="A13" s="28" t="s">
        <v>117</v>
      </c>
      <c r="B13" s="16">
        <v>28.69</v>
      </c>
      <c r="C13" s="17">
        <v>42588</v>
      </c>
      <c r="D13" s="17">
        <v>42563</v>
      </c>
      <c r="E13" s="17"/>
      <c r="F13" s="17"/>
      <c r="G13" s="1">
        <f t="shared" si="0"/>
        <v>-25</v>
      </c>
      <c r="H13" s="16">
        <f t="shared" si="1"/>
        <v>-717.25</v>
      </c>
    </row>
    <row r="14" spans="1:8" ht="14.25">
      <c r="A14" s="28" t="s">
        <v>118</v>
      </c>
      <c r="B14" s="16">
        <v>1426.96</v>
      </c>
      <c r="C14" s="17">
        <v>42588</v>
      </c>
      <c r="D14" s="17">
        <v>42563</v>
      </c>
      <c r="E14" s="17"/>
      <c r="F14" s="17"/>
      <c r="G14" s="1">
        <f t="shared" si="0"/>
        <v>-25</v>
      </c>
      <c r="H14" s="16">
        <f t="shared" si="1"/>
        <v>-35674</v>
      </c>
    </row>
    <row r="15" spans="1:8" ht="14.25">
      <c r="A15" s="28" t="s">
        <v>119</v>
      </c>
      <c r="B15" s="16">
        <v>2611.93</v>
      </c>
      <c r="C15" s="17">
        <v>42588</v>
      </c>
      <c r="D15" s="17">
        <v>42563</v>
      </c>
      <c r="E15" s="17"/>
      <c r="F15" s="17"/>
      <c r="G15" s="1">
        <f t="shared" si="0"/>
        <v>-25</v>
      </c>
      <c r="H15" s="16">
        <f t="shared" si="1"/>
        <v>-65298.24999999999</v>
      </c>
    </row>
    <row r="16" spans="1:8" ht="14.25">
      <c r="A16" s="28" t="s">
        <v>120</v>
      </c>
      <c r="B16" s="16">
        <v>75.46</v>
      </c>
      <c r="C16" s="17">
        <v>42588</v>
      </c>
      <c r="D16" s="17">
        <v>42563</v>
      </c>
      <c r="E16" s="17"/>
      <c r="F16" s="17"/>
      <c r="G16" s="1">
        <f t="shared" si="0"/>
        <v>-25</v>
      </c>
      <c r="H16" s="16">
        <f t="shared" si="1"/>
        <v>-1886.4999999999998</v>
      </c>
    </row>
    <row r="17" spans="1:8" ht="14.25">
      <c r="A17" s="28" t="s">
        <v>121</v>
      </c>
      <c r="B17" s="16">
        <v>670</v>
      </c>
      <c r="C17" s="17">
        <v>42609</v>
      </c>
      <c r="D17" s="17">
        <v>42586</v>
      </c>
      <c r="E17" s="17"/>
      <c r="F17" s="17"/>
      <c r="G17" s="1">
        <f t="shared" si="0"/>
        <v>-23</v>
      </c>
      <c r="H17" s="16">
        <f t="shared" si="1"/>
        <v>-15410</v>
      </c>
    </row>
    <row r="18" spans="1:8" ht="14.25">
      <c r="A18" s="28" t="s">
        <v>122</v>
      </c>
      <c r="B18" s="16">
        <v>47.8</v>
      </c>
      <c r="C18" s="17">
        <v>42609</v>
      </c>
      <c r="D18" s="17">
        <v>42586</v>
      </c>
      <c r="E18" s="17"/>
      <c r="F18" s="17"/>
      <c r="G18" s="1">
        <f t="shared" si="0"/>
        <v>-23</v>
      </c>
      <c r="H18" s="16">
        <f t="shared" si="1"/>
        <v>-1099.3999999999999</v>
      </c>
    </row>
    <row r="19" spans="1:8" ht="14.25">
      <c r="A19" s="28" t="s">
        <v>123</v>
      </c>
      <c r="B19" s="16">
        <v>104.78</v>
      </c>
      <c r="C19" s="17">
        <v>42609</v>
      </c>
      <c r="D19" s="17">
        <v>42586</v>
      </c>
      <c r="E19" s="17"/>
      <c r="F19" s="17"/>
      <c r="G19" s="1">
        <f t="shared" si="0"/>
        <v>-23</v>
      </c>
      <c r="H19" s="16">
        <f t="shared" si="1"/>
        <v>-2409.94</v>
      </c>
    </row>
    <row r="20" spans="1:8" ht="14.25">
      <c r="A20" s="28" t="s">
        <v>124</v>
      </c>
      <c r="B20" s="16">
        <v>113.55</v>
      </c>
      <c r="C20" s="17">
        <v>42614</v>
      </c>
      <c r="D20" s="17">
        <v>42586</v>
      </c>
      <c r="E20" s="17"/>
      <c r="F20" s="17"/>
      <c r="G20" s="1">
        <f t="shared" si="0"/>
        <v>-28</v>
      </c>
      <c r="H20" s="16">
        <f t="shared" si="1"/>
        <v>-3179.4</v>
      </c>
    </row>
    <row r="21" spans="1:8" ht="14.25">
      <c r="A21" s="28" t="s">
        <v>125</v>
      </c>
      <c r="B21" s="16">
        <v>118</v>
      </c>
      <c r="C21" s="17">
        <v>42614</v>
      </c>
      <c r="D21" s="17">
        <v>42586</v>
      </c>
      <c r="E21" s="17"/>
      <c r="F21" s="17"/>
      <c r="G21" s="1">
        <f t="shared" si="0"/>
        <v>-28</v>
      </c>
      <c r="H21" s="16">
        <f t="shared" si="1"/>
        <v>-3304</v>
      </c>
    </row>
    <row r="22" spans="1:8" ht="14.25">
      <c r="A22" s="28" t="s">
        <v>126</v>
      </c>
      <c r="B22" s="16">
        <v>177</v>
      </c>
      <c r="C22" s="17">
        <v>42614</v>
      </c>
      <c r="D22" s="17">
        <v>42586</v>
      </c>
      <c r="E22" s="17"/>
      <c r="F22" s="17"/>
      <c r="G22" s="1">
        <f t="shared" si="0"/>
        <v>-28</v>
      </c>
      <c r="H22" s="16">
        <f t="shared" si="1"/>
        <v>-4956</v>
      </c>
    </row>
    <row r="23" spans="1:8" ht="14.25">
      <c r="A23" s="28" t="s">
        <v>127</v>
      </c>
      <c r="B23" s="16">
        <v>520</v>
      </c>
      <c r="C23" s="17">
        <v>42614</v>
      </c>
      <c r="D23" s="17">
        <v>42586</v>
      </c>
      <c r="E23" s="17"/>
      <c r="F23" s="17"/>
      <c r="G23" s="1">
        <f t="shared" si="0"/>
        <v>-28</v>
      </c>
      <c r="H23" s="16">
        <f t="shared" si="1"/>
        <v>-14560</v>
      </c>
    </row>
    <row r="24" spans="1:8" ht="14.25">
      <c r="A24" s="28" t="s">
        <v>128</v>
      </c>
      <c r="B24" s="16">
        <v>434.12</v>
      </c>
      <c r="C24" s="17">
        <v>42607</v>
      </c>
      <c r="D24" s="17">
        <v>42587</v>
      </c>
      <c r="E24" s="17"/>
      <c r="F24" s="17"/>
      <c r="G24" s="1">
        <f t="shared" si="0"/>
        <v>-20</v>
      </c>
      <c r="H24" s="16">
        <f t="shared" si="1"/>
        <v>-8682.4</v>
      </c>
    </row>
    <row r="25" spans="1:8" ht="14.25">
      <c r="A25" s="28" t="s">
        <v>129</v>
      </c>
      <c r="B25" s="16">
        <v>170</v>
      </c>
      <c r="C25" s="17">
        <v>42617</v>
      </c>
      <c r="D25" s="17">
        <v>42587</v>
      </c>
      <c r="E25" s="17"/>
      <c r="F25" s="17"/>
      <c r="G25" s="1">
        <f t="shared" si="0"/>
        <v>-30</v>
      </c>
      <c r="H25" s="16">
        <f t="shared" si="1"/>
        <v>-5100</v>
      </c>
    </row>
    <row r="26" spans="1:8" ht="14.25">
      <c r="A26" s="28" t="s">
        <v>111</v>
      </c>
      <c r="B26" s="16">
        <v>0</v>
      </c>
      <c r="C26" s="17">
        <v>42587</v>
      </c>
      <c r="D26" s="17">
        <v>42590</v>
      </c>
      <c r="E26" s="17"/>
      <c r="F26" s="17"/>
      <c r="G26" s="1">
        <f t="shared" si="0"/>
        <v>3</v>
      </c>
      <c r="H26" s="16">
        <f t="shared" si="1"/>
        <v>0</v>
      </c>
    </row>
    <row r="27" spans="1:8" ht="14.25">
      <c r="A27" s="28" t="s">
        <v>119</v>
      </c>
      <c r="B27" s="16">
        <v>0</v>
      </c>
      <c r="C27" s="17">
        <v>42588</v>
      </c>
      <c r="D27" s="17">
        <v>42590</v>
      </c>
      <c r="E27" s="17"/>
      <c r="F27" s="17"/>
      <c r="G27" s="1">
        <f t="shared" si="0"/>
        <v>2</v>
      </c>
      <c r="H27" s="16">
        <f t="shared" si="1"/>
        <v>0</v>
      </c>
    </row>
    <row r="28" spans="1:8" ht="14.25">
      <c r="A28" s="28" t="s">
        <v>130</v>
      </c>
      <c r="B28" s="16">
        <v>8287.5</v>
      </c>
      <c r="C28" s="17">
        <v>42635</v>
      </c>
      <c r="D28" s="17">
        <v>42605</v>
      </c>
      <c r="E28" s="17"/>
      <c r="F28" s="17"/>
      <c r="G28" s="1">
        <f t="shared" si="0"/>
        <v>-30</v>
      </c>
      <c r="H28" s="16">
        <f t="shared" si="1"/>
        <v>-248625</v>
      </c>
    </row>
    <row r="29" spans="1:8" ht="14.25">
      <c r="A29" s="28" t="s">
        <v>131</v>
      </c>
      <c r="B29" s="16">
        <v>51.47</v>
      </c>
      <c r="C29" s="17">
        <v>42655</v>
      </c>
      <c r="D29" s="17">
        <v>42635</v>
      </c>
      <c r="E29" s="17"/>
      <c r="F29" s="17"/>
      <c r="G29" s="1">
        <f t="shared" si="0"/>
        <v>-20</v>
      </c>
      <c r="H29" s="16">
        <f t="shared" si="1"/>
        <v>-1029.4</v>
      </c>
    </row>
    <row r="30" spans="1:8" ht="14.25">
      <c r="A30" s="28" t="s">
        <v>132</v>
      </c>
      <c r="B30" s="16">
        <v>75.46</v>
      </c>
      <c r="C30" s="17">
        <v>42653</v>
      </c>
      <c r="D30" s="17">
        <v>42635</v>
      </c>
      <c r="E30" s="17"/>
      <c r="F30" s="17"/>
      <c r="G30" s="1">
        <f t="shared" si="0"/>
        <v>-18</v>
      </c>
      <c r="H30" s="16">
        <f t="shared" si="1"/>
        <v>-1358.28</v>
      </c>
    </row>
    <row r="31" spans="1:8" ht="14.25">
      <c r="A31" s="28" t="s">
        <v>133</v>
      </c>
      <c r="B31" s="16">
        <v>64.46</v>
      </c>
      <c r="C31" s="17">
        <v>42656</v>
      </c>
      <c r="D31" s="17">
        <v>42635</v>
      </c>
      <c r="E31" s="17"/>
      <c r="F31" s="17"/>
      <c r="G31" s="1">
        <f t="shared" si="0"/>
        <v>-21</v>
      </c>
      <c r="H31" s="16">
        <f t="shared" si="1"/>
        <v>-1353.6599999999999</v>
      </c>
    </row>
    <row r="32" spans="1:8" ht="14.25">
      <c r="A32" s="28" t="s">
        <v>134</v>
      </c>
      <c r="B32" s="16">
        <v>90</v>
      </c>
      <c r="C32" s="17">
        <v>42656</v>
      </c>
      <c r="D32" s="17">
        <v>42635</v>
      </c>
      <c r="E32" s="17"/>
      <c r="F32" s="17"/>
      <c r="G32" s="1">
        <f t="shared" si="0"/>
        <v>-21</v>
      </c>
      <c r="H32" s="16">
        <f t="shared" si="1"/>
        <v>-1890</v>
      </c>
    </row>
    <row r="33" spans="1:8" ht="14.25">
      <c r="A33" s="28" t="s">
        <v>135</v>
      </c>
      <c r="B33" s="16">
        <v>147.54</v>
      </c>
      <c r="C33" s="17">
        <v>42658</v>
      </c>
      <c r="D33" s="17">
        <v>42635</v>
      </c>
      <c r="E33" s="17"/>
      <c r="F33" s="17"/>
      <c r="G33" s="1">
        <f t="shared" si="0"/>
        <v>-23</v>
      </c>
      <c r="H33" s="16">
        <f t="shared" si="1"/>
        <v>-3393.4199999999996</v>
      </c>
    </row>
    <row r="34" spans="1:8" ht="14.25">
      <c r="A34" s="28" t="s">
        <v>136</v>
      </c>
      <c r="B34" s="16">
        <v>119.66</v>
      </c>
      <c r="C34" s="17">
        <v>42663</v>
      </c>
      <c r="D34" s="17">
        <v>42635</v>
      </c>
      <c r="E34" s="17"/>
      <c r="F34" s="17"/>
      <c r="G34" s="1">
        <f t="shared" si="0"/>
        <v>-28</v>
      </c>
      <c r="H34" s="16">
        <f t="shared" si="1"/>
        <v>-3350.48</v>
      </c>
    </row>
    <row r="35" spans="1:8" ht="14.25">
      <c r="A35" s="28" t="s">
        <v>137</v>
      </c>
      <c r="B35" s="16">
        <v>105.09</v>
      </c>
      <c r="C35" s="17">
        <v>42663</v>
      </c>
      <c r="D35" s="17">
        <v>42635</v>
      </c>
      <c r="E35" s="17"/>
      <c r="F35" s="17"/>
      <c r="G35" s="1">
        <f t="shared" si="0"/>
        <v>-28</v>
      </c>
      <c r="H35" s="16">
        <f t="shared" si="1"/>
        <v>-2942.52</v>
      </c>
    </row>
    <row r="36" spans="1:8" ht="14.25">
      <c r="A36" s="28" t="s">
        <v>138</v>
      </c>
      <c r="B36" s="16">
        <v>117.85</v>
      </c>
      <c r="C36" s="17">
        <v>42663</v>
      </c>
      <c r="D36" s="17">
        <v>42635</v>
      </c>
      <c r="E36" s="17"/>
      <c r="F36" s="17"/>
      <c r="G36" s="1">
        <f t="shared" si="0"/>
        <v>-28</v>
      </c>
      <c r="H36" s="16">
        <f t="shared" si="1"/>
        <v>-3299.7999999999997</v>
      </c>
    </row>
    <row r="37" spans="1:8" ht="14.25">
      <c r="A37" s="28" t="s">
        <v>139</v>
      </c>
      <c r="B37" s="16">
        <v>233.33</v>
      </c>
      <c r="C37" s="17">
        <v>42671</v>
      </c>
      <c r="D37" s="17">
        <v>42642</v>
      </c>
      <c r="E37" s="17"/>
      <c r="F37" s="17"/>
      <c r="G37" s="1">
        <f t="shared" si="0"/>
        <v>-29</v>
      </c>
      <c r="H37" s="16">
        <f t="shared" si="1"/>
        <v>-6766.570000000001</v>
      </c>
    </row>
    <row r="38" spans="1:8" ht="14.2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4.2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4.2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4.2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4.2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4.2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4.2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4.2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4.2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4.2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4.2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4.2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4.2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4.2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4.2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4.2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4.2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4.25">
      <c r="B1" s="19">
        <f>SUM(B4:B195)</f>
        <v>22331.010000000002</v>
      </c>
      <c r="C1">
        <f>COUNTA(A4:A203)</f>
        <v>51</v>
      </c>
      <c r="G1" s="20">
        <f>IF(B1&lt;&gt;0,H1/B1,0)</f>
        <v>-22.731035900301862</v>
      </c>
      <c r="H1" s="19">
        <f>SUM(H4:H195)</f>
        <v>-507606.98999999993</v>
      </c>
    </row>
    <row r="3" spans="1:8" s="15" customFormat="1" ht="42.7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4.25">
      <c r="A4" s="28" t="s">
        <v>140</v>
      </c>
      <c r="B4" s="16">
        <v>360.71</v>
      </c>
      <c r="C4" s="17">
        <v>42687</v>
      </c>
      <c r="D4" s="17">
        <v>42657</v>
      </c>
      <c r="E4" s="17"/>
      <c r="F4" s="17"/>
      <c r="G4" s="1">
        <f>D4-C4-(F4-E4)</f>
        <v>-30</v>
      </c>
      <c r="H4" s="16">
        <f>B4*G4</f>
        <v>-10821.3</v>
      </c>
    </row>
    <row r="5" spans="1:8" ht="14.25">
      <c r="A5" s="28" t="s">
        <v>141</v>
      </c>
      <c r="B5" s="16">
        <v>152.73</v>
      </c>
      <c r="C5" s="17">
        <v>42686</v>
      </c>
      <c r="D5" s="17">
        <v>42657</v>
      </c>
      <c r="E5" s="17"/>
      <c r="F5" s="17"/>
      <c r="G5" s="1">
        <f aca="true" t="shared" si="0" ref="G5:G68">D5-C5-(F5-E5)</f>
        <v>-29</v>
      </c>
      <c r="H5" s="16">
        <f aca="true" t="shared" si="1" ref="H5:H68">B5*G5</f>
        <v>-4429.17</v>
      </c>
    </row>
    <row r="6" spans="1:8" ht="14.25">
      <c r="A6" s="28" t="s">
        <v>142</v>
      </c>
      <c r="B6" s="16">
        <v>72.64</v>
      </c>
      <c r="C6" s="17">
        <v>42676</v>
      </c>
      <c r="D6" s="17">
        <v>42657</v>
      </c>
      <c r="E6" s="17"/>
      <c r="F6" s="17"/>
      <c r="G6" s="1">
        <f t="shared" si="0"/>
        <v>-19</v>
      </c>
      <c r="H6" s="16">
        <f t="shared" si="1"/>
        <v>-1380.16</v>
      </c>
    </row>
    <row r="7" spans="1:8" ht="14.25">
      <c r="A7" s="28" t="s">
        <v>143</v>
      </c>
      <c r="B7" s="16">
        <v>159.75</v>
      </c>
      <c r="C7" s="17">
        <v>42676</v>
      </c>
      <c r="D7" s="17">
        <v>42657</v>
      </c>
      <c r="E7" s="17"/>
      <c r="F7" s="17"/>
      <c r="G7" s="1">
        <f t="shared" si="0"/>
        <v>-19</v>
      </c>
      <c r="H7" s="16">
        <f t="shared" si="1"/>
        <v>-3035.25</v>
      </c>
    </row>
    <row r="8" spans="1:8" ht="14.25">
      <c r="A8" s="28" t="s">
        <v>144</v>
      </c>
      <c r="B8" s="16">
        <v>174.59</v>
      </c>
      <c r="C8" s="17">
        <v>42685</v>
      </c>
      <c r="D8" s="17">
        <v>42657</v>
      </c>
      <c r="E8" s="17"/>
      <c r="F8" s="17"/>
      <c r="G8" s="1">
        <f t="shared" si="0"/>
        <v>-28</v>
      </c>
      <c r="H8" s="16">
        <f t="shared" si="1"/>
        <v>-4888.52</v>
      </c>
    </row>
    <row r="9" spans="1:8" ht="14.25">
      <c r="A9" s="28" t="s">
        <v>145</v>
      </c>
      <c r="B9" s="16">
        <v>240.8</v>
      </c>
      <c r="C9" s="17">
        <v>42681</v>
      </c>
      <c r="D9" s="17">
        <v>42657</v>
      </c>
      <c r="E9" s="17"/>
      <c r="F9" s="17"/>
      <c r="G9" s="1">
        <f t="shared" si="0"/>
        <v>-24</v>
      </c>
      <c r="H9" s="16">
        <f t="shared" si="1"/>
        <v>-5779.200000000001</v>
      </c>
    </row>
    <row r="10" spans="1:8" ht="14.25">
      <c r="A10" s="28" t="s">
        <v>146</v>
      </c>
      <c r="B10" s="16">
        <v>127.9</v>
      </c>
      <c r="C10" s="17">
        <v>42685</v>
      </c>
      <c r="D10" s="17">
        <v>42657</v>
      </c>
      <c r="E10" s="17"/>
      <c r="F10" s="17"/>
      <c r="G10" s="1">
        <f t="shared" si="0"/>
        <v>-28</v>
      </c>
      <c r="H10" s="16">
        <f t="shared" si="1"/>
        <v>-3581.2000000000003</v>
      </c>
    </row>
    <row r="11" spans="1:8" ht="14.25">
      <c r="A11" s="28" t="s">
        <v>147</v>
      </c>
      <c r="B11" s="16">
        <v>14.64</v>
      </c>
      <c r="C11" s="17">
        <v>42685</v>
      </c>
      <c r="D11" s="17">
        <v>42657</v>
      </c>
      <c r="E11" s="17"/>
      <c r="F11" s="17"/>
      <c r="G11" s="1">
        <f t="shared" si="0"/>
        <v>-28</v>
      </c>
      <c r="H11" s="16">
        <f t="shared" si="1"/>
        <v>-409.92</v>
      </c>
    </row>
    <row r="12" spans="1:8" ht="14.25">
      <c r="A12" s="28" t="s">
        <v>148</v>
      </c>
      <c r="B12" s="16">
        <v>212.8</v>
      </c>
      <c r="C12" s="17">
        <v>42685</v>
      </c>
      <c r="D12" s="17">
        <v>42657</v>
      </c>
      <c r="E12" s="17"/>
      <c r="F12" s="17"/>
      <c r="G12" s="1">
        <f t="shared" si="0"/>
        <v>-28</v>
      </c>
      <c r="H12" s="16">
        <f t="shared" si="1"/>
        <v>-5958.400000000001</v>
      </c>
    </row>
    <row r="13" spans="1:8" ht="14.25">
      <c r="A13" s="28" t="s">
        <v>149</v>
      </c>
      <c r="B13" s="16">
        <v>116.96</v>
      </c>
      <c r="C13" s="17">
        <v>42686</v>
      </c>
      <c r="D13" s="17">
        <v>42657</v>
      </c>
      <c r="E13" s="17"/>
      <c r="F13" s="17"/>
      <c r="G13" s="1">
        <f t="shared" si="0"/>
        <v>-29</v>
      </c>
      <c r="H13" s="16">
        <f t="shared" si="1"/>
        <v>-3391.8399999999997</v>
      </c>
    </row>
    <row r="14" spans="1:8" ht="14.25">
      <c r="A14" s="28" t="s">
        <v>150</v>
      </c>
      <c r="B14" s="16">
        <v>24.56</v>
      </c>
      <c r="C14" s="17">
        <v>42686</v>
      </c>
      <c r="D14" s="17">
        <v>42657</v>
      </c>
      <c r="E14" s="17"/>
      <c r="F14" s="17"/>
      <c r="G14" s="1">
        <f t="shared" si="0"/>
        <v>-29</v>
      </c>
      <c r="H14" s="16">
        <f t="shared" si="1"/>
        <v>-712.24</v>
      </c>
    </row>
    <row r="15" spans="1:8" ht="14.25">
      <c r="A15" s="28" t="s">
        <v>151</v>
      </c>
      <c r="B15" s="16">
        <v>158.18</v>
      </c>
      <c r="C15" s="17">
        <v>42686</v>
      </c>
      <c r="D15" s="17">
        <v>42657</v>
      </c>
      <c r="E15" s="17"/>
      <c r="F15" s="17"/>
      <c r="G15" s="1">
        <f t="shared" si="0"/>
        <v>-29</v>
      </c>
      <c r="H15" s="16">
        <f t="shared" si="1"/>
        <v>-4587.22</v>
      </c>
    </row>
    <row r="16" spans="1:8" ht="14.25">
      <c r="A16" s="28" t="s">
        <v>152</v>
      </c>
      <c r="B16" s="16">
        <v>114.55</v>
      </c>
      <c r="C16" s="17">
        <v>42685</v>
      </c>
      <c r="D16" s="17">
        <v>42657</v>
      </c>
      <c r="E16" s="17"/>
      <c r="F16" s="17"/>
      <c r="G16" s="1">
        <f t="shared" si="0"/>
        <v>-28</v>
      </c>
      <c r="H16" s="16">
        <f t="shared" si="1"/>
        <v>-3207.4</v>
      </c>
    </row>
    <row r="17" spans="1:8" ht="14.25">
      <c r="A17" s="28" t="s">
        <v>132</v>
      </c>
      <c r="B17" s="16">
        <v>0</v>
      </c>
      <c r="C17" s="17">
        <v>42653</v>
      </c>
      <c r="D17" s="17">
        <v>42657</v>
      </c>
      <c r="E17" s="17"/>
      <c r="F17" s="17"/>
      <c r="G17" s="1">
        <f t="shared" si="0"/>
        <v>4</v>
      </c>
      <c r="H17" s="16">
        <f t="shared" si="1"/>
        <v>0</v>
      </c>
    </row>
    <row r="18" spans="1:8" ht="14.25">
      <c r="A18" s="28" t="s">
        <v>153</v>
      </c>
      <c r="B18" s="16">
        <v>1426.96</v>
      </c>
      <c r="C18" s="17">
        <v>42692</v>
      </c>
      <c r="D18" s="17">
        <v>42682</v>
      </c>
      <c r="E18" s="17"/>
      <c r="F18" s="17"/>
      <c r="G18" s="1">
        <f t="shared" si="0"/>
        <v>-10</v>
      </c>
      <c r="H18" s="16">
        <f t="shared" si="1"/>
        <v>-14269.6</v>
      </c>
    </row>
    <row r="19" spans="1:8" ht="14.25">
      <c r="A19" s="28" t="s">
        <v>154</v>
      </c>
      <c r="B19" s="16">
        <v>2611.93</v>
      </c>
      <c r="C19" s="17">
        <v>42692</v>
      </c>
      <c r="D19" s="17">
        <v>42682</v>
      </c>
      <c r="E19" s="17"/>
      <c r="F19" s="17"/>
      <c r="G19" s="1">
        <f t="shared" si="0"/>
        <v>-10</v>
      </c>
      <c r="H19" s="16">
        <f t="shared" si="1"/>
        <v>-26119.3</v>
      </c>
    </row>
    <row r="20" spans="1:8" ht="14.25">
      <c r="A20" s="28" t="s">
        <v>155</v>
      </c>
      <c r="B20" s="16">
        <v>130.54</v>
      </c>
      <c r="C20" s="17">
        <v>42692</v>
      </c>
      <c r="D20" s="17">
        <v>42682</v>
      </c>
      <c r="E20" s="17"/>
      <c r="F20" s="17"/>
      <c r="G20" s="1">
        <f t="shared" si="0"/>
        <v>-10</v>
      </c>
      <c r="H20" s="16">
        <f t="shared" si="1"/>
        <v>-1305.3999999999999</v>
      </c>
    </row>
    <row r="21" spans="1:8" ht="14.25">
      <c r="A21" s="28" t="s">
        <v>156</v>
      </c>
      <c r="B21" s="16">
        <v>276.85</v>
      </c>
      <c r="C21" s="17">
        <v>42686</v>
      </c>
      <c r="D21" s="17">
        <v>42686</v>
      </c>
      <c r="E21" s="17"/>
      <c r="F21" s="17"/>
      <c r="G21" s="1">
        <f t="shared" si="0"/>
        <v>0</v>
      </c>
      <c r="H21" s="16">
        <f t="shared" si="1"/>
        <v>0</v>
      </c>
    </row>
    <row r="22" spans="1:8" ht="14.25">
      <c r="A22" s="28" t="s">
        <v>157</v>
      </c>
      <c r="B22" s="16">
        <v>254.55</v>
      </c>
      <c r="C22" s="17">
        <v>42714</v>
      </c>
      <c r="D22" s="17">
        <v>42686</v>
      </c>
      <c r="E22" s="17"/>
      <c r="F22" s="17"/>
      <c r="G22" s="1">
        <f t="shared" si="0"/>
        <v>-28</v>
      </c>
      <c r="H22" s="16">
        <f t="shared" si="1"/>
        <v>-7127.400000000001</v>
      </c>
    </row>
    <row r="23" spans="1:8" ht="14.25">
      <c r="A23" s="28" t="s">
        <v>143</v>
      </c>
      <c r="B23" s="16">
        <v>0</v>
      </c>
      <c r="C23" s="17">
        <v>42676</v>
      </c>
      <c r="D23" s="17">
        <v>42688</v>
      </c>
      <c r="E23" s="17"/>
      <c r="F23" s="17"/>
      <c r="G23" s="1">
        <f t="shared" si="0"/>
        <v>12</v>
      </c>
      <c r="H23" s="16">
        <f t="shared" si="1"/>
        <v>0</v>
      </c>
    </row>
    <row r="24" spans="1:8" ht="14.25">
      <c r="A24" s="28" t="s">
        <v>158</v>
      </c>
      <c r="B24" s="16">
        <v>1426.96</v>
      </c>
      <c r="C24" s="17">
        <v>42716</v>
      </c>
      <c r="D24" s="17">
        <v>42691</v>
      </c>
      <c r="E24" s="17"/>
      <c r="F24" s="17"/>
      <c r="G24" s="1">
        <f t="shared" si="0"/>
        <v>-25</v>
      </c>
      <c r="H24" s="16">
        <f t="shared" si="1"/>
        <v>-35674</v>
      </c>
    </row>
    <row r="25" spans="1:8" ht="14.25">
      <c r="A25" s="28" t="s">
        <v>159</v>
      </c>
      <c r="B25" s="16">
        <v>2611.93</v>
      </c>
      <c r="C25" s="17">
        <v>42716</v>
      </c>
      <c r="D25" s="17">
        <v>42691</v>
      </c>
      <c r="E25" s="17"/>
      <c r="F25" s="17"/>
      <c r="G25" s="1">
        <f t="shared" si="0"/>
        <v>-25</v>
      </c>
      <c r="H25" s="16">
        <f t="shared" si="1"/>
        <v>-65298.24999999999</v>
      </c>
    </row>
    <row r="26" spans="1:8" ht="14.25">
      <c r="A26" s="28" t="s">
        <v>160</v>
      </c>
      <c r="B26" s="16">
        <v>202.6</v>
      </c>
      <c r="C26" s="17">
        <v>42716</v>
      </c>
      <c r="D26" s="17">
        <v>42691</v>
      </c>
      <c r="E26" s="17"/>
      <c r="F26" s="17"/>
      <c r="G26" s="1">
        <f t="shared" si="0"/>
        <v>-25</v>
      </c>
      <c r="H26" s="16">
        <f t="shared" si="1"/>
        <v>-5065</v>
      </c>
    </row>
    <row r="27" spans="1:8" ht="14.25">
      <c r="A27" s="28" t="s">
        <v>161</v>
      </c>
      <c r="B27" s="16">
        <v>75.46</v>
      </c>
      <c r="C27" s="17">
        <v>42716</v>
      </c>
      <c r="D27" s="17">
        <v>42691</v>
      </c>
      <c r="E27" s="17"/>
      <c r="F27" s="17"/>
      <c r="G27" s="1">
        <f t="shared" si="0"/>
        <v>-25</v>
      </c>
      <c r="H27" s="16">
        <f t="shared" si="1"/>
        <v>-1886.4999999999998</v>
      </c>
    </row>
    <row r="28" spans="1:8" ht="14.25">
      <c r="A28" s="28" t="s">
        <v>162</v>
      </c>
      <c r="B28" s="16">
        <v>285.4</v>
      </c>
      <c r="C28" s="17">
        <v>42716</v>
      </c>
      <c r="D28" s="17">
        <v>42691</v>
      </c>
      <c r="E28" s="17"/>
      <c r="F28" s="17"/>
      <c r="G28" s="1">
        <f t="shared" si="0"/>
        <v>-25</v>
      </c>
      <c r="H28" s="16">
        <f t="shared" si="1"/>
        <v>-7134.999999999999</v>
      </c>
    </row>
    <row r="29" spans="1:8" ht="14.25">
      <c r="A29" s="28" t="s">
        <v>163</v>
      </c>
      <c r="B29" s="16">
        <v>113</v>
      </c>
      <c r="C29" s="17">
        <v>42729</v>
      </c>
      <c r="D29" s="17">
        <v>42703</v>
      </c>
      <c r="E29" s="17"/>
      <c r="F29" s="17"/>
      <c r="G29" s="1">
        <f t="shared" si="0"/>
        <v>-26</v>
      </c>
      <c r="H29" s="16">
        <f t="shared" si="1"/>
        <v>-2938</v>
      </c>
    </row>
    <row r="30" spans="1:8" ht="14.25">
      <c r="A30" s="28" t="s">
        <v>164</v>
      </c>
      <c r="B30" s="16">
        <v>120.7</v>
      </c>
      <c r="C30" s="17">
        <v>42729</v>
      </c>
      <c r="D30" s="17">
        <v>42703</v>
      </c>
      <c r="E30" s="17"/>
      <c r="F30" s="17"/>
      <c r="G30" s="1">
        <f t="shared" si="0"/>
        <v>-26</v>
      </c>
      <c r="H30" s="16">
        <f t="shared" si="1"/>
        <v>-3138.2000000000003</v>
      </c>
    </row>
    <row r="31" spans="1:8" ht="14.25">
      <c r="A31" s="28" t="s">
        <v>165</v>
      </c>
      <c r="B31" s="16">
        <v>99.78</v>
      </c>
      <c r="C31" s="17">
        <v>42729</v>
      </c>
      <c r="D31" s="17">
        <v>42703</v>
      </c>
      <c r="E31" s="17"/>
      <c r="F31" s="17"/>
      <c r="G31" s="1">
        <f t="shared" si="0"/>
        <v>-26</v>
      </c>
      <c r="H31" s="16">
        <f t="shared" si="1"/>
        <v>-2594.28</v>
      </c>
    </row>
    <row r="32" spans="1:8" ht="14.25">
      <c r="A32" s="28" t="s">
        <v>166</v>
      </c>
      <c r="B32" s="16">
        <v>69.67</v>
      </c>
      <c r="C32" s="17">
        <v>42728</v>
      </c>
      <c r="D32" s="17">
        <v>42703</v>
      </c>
      <c r="E32" s="17"/>
      <c r="F32" s="17"/>
      <c r="G32" s="1">
        <f t="shared" si="0"/>
        <v>-25</v>
      </c>
      <c r="H32" s="16">
        <f t="shared" si="1"/>
        <v>-1741.75</v>
      </c>
    </row>
    <row r="33" spans="1:8" ht="14.25">
      <c r="A33" s="28" t="s">
        <v>167</v>
      </c>
      <c r="B33" s="16">
        <v>27</v>
      </c>
      <c r="C33" s="17">
        <v>42728</v>
      </c>
      <c r="D33" s="17">
        <v>42703</v>
      </c>
      <c r="E33" s="17"/>
      <c r="F33" s="17"/>
      <c r="G33" s="1">
        <f t="shared" si="0"/>
        <v>-25</v>
      </c>
      <c r="H33" s="16">
        <f t="shared" si="1"/>
        <v>-675</v>
      </c>
    </row>
    <row r="34" spans="1:8" ht="14.25">
      <c r="A34" s="28" t="s">
        <v>168</v>
      </c>
      <c r="B34" s="16">
        <v>165.5</v>
      </c>
      <c r="C34" s="17">
        <v>42728</v>
      </c>
      <c r="D34" s="17">
        <v>42703</v>
      </c>
      <c r="E34" s="17"/>
      <c r="F34" s="17"/>
      <c r="G34" s="1">
        <f t="shared" si="0"/>
        <v>-25</v>
      </c>
      <c r="H34" s="16">
        <f t="shared" si="1"/>
        <v>-4137.5</v>
      </c>
    </row>
    <row r="35" spans="1:8" ht="14.25">
      <c r="A35" s="28" t="s">
        <v>169</v>
      </c>
      <c r="B35" s="16">
        <v>1356.72</v>
      </c>
      <c r="C35" s="17">
        <v>42729</v>
      </c>
      <c r="D35" s="17">
        <v>42703</v>
      </c>
      <c r="E35" s="17"/>
      <c r="F35" s="17"/>
      <c r="G35" s="1">
        <f t="shared" si="0"/>
        <v>-26</v>
      </c>
      <c r="H35" s="16">
        <f t="shared" si="1"/>
        <v>-35274.72</v>
      </c>
    </row>
    <row r="36" spans="1:8" ht="14.25">
      <c r="A36" s="28" t="s">
        <v>170</v>
      </c>
      <c r="B36" s="16">
        <v>310</v>
      </c>
      <c r="C36" s="17">
        <v>42743</v>
      </c>
      <c r="D36" s="17">
        <v>42716</v>
      </c>
      <c r="E36" s="17"/>
      <c r="F36" s="17"/>
      <c r="G36" s="1">
        <f t="shared" si="0"/>
        <v>-27</v>
      </c>
      <c r="H36" s="16">
        <f t="shared" si="1"/>
        <v>-8370</v>
      </c>
    </row>
    <row r="37" spans="1:8" ht="14.25">
      <c r="A37" s="28" t="s">
        <v>171</v>
      </c>
      <c r="B37" s="16">
        <v>900</v>
      </c>
      <c r="C37" s="17">
        <v>42743</v>
      </c>
      <c r="D37" s="17">
        <v>42716</v>
      </c>
      <c r="E37" s="17"/>
      <c r="F37" s="17"/>
      <c r="G37" s="1">
        <f t="shared" si="0"/>
        <v>-27</v>
      </c>
      <c r="H37" s="16">
        <f t="shared" si="1"/>
        <v>-24300</v>
      </c>
    </row>
    <row r="38" spans="1:8" ht="14.25">
      <c r="A38" s="28" t="s">
        <v>172</v>
      </c>
      <c r="B38" s="16">
        <v>1426.96</v>
      </c>
      <c r="C38" s="17">
        <v>42743</v>
      </c>
      <c r="D38" s="17">
        <v>42716</v>
      </c>
      <c r="E38" s="17"/>
      <c r="F38" s="17"/>
      <c r="G38" s="1">
        <f t="shared" si="0"/>
        <v>-27</v>
      </c>
      <c r="H38" s="16">
        <f t="shared" si="1"/>
        <v>-38527.92</v>
      </c>
    </row>
    <row r="39" spans="1:8" ht="14.25">
      <c r="A39" s="28" t="s">
        <v>173</v>
      </c>
      <c r="B39" s="16">
        <v>2000</v>
      </c>
      <c r="C39" s="17">
        <v>42741</v>
      </c>
      <c r="D39" s="17">
        <v>42716</v>
      </c>
      <c r="E39" s="17"/>
      <c r="F39" s="17"/>
      <c r="G39" s="1">
        <f t="shared" si="0"/>
        <v>-25</v>
      </c>
      <c r="H39" s="16">
        <f t="shared" si="1"/>
        <v>-50000</v>
      </c>
    </row>
    <row r="40" spans="1:8" ht="14.25">
      <c r="A40" s="28" t="s">
        <v>174</v>
      </c>
      <c r="B40" s="16">
        <v>118.8</v>
      </c>
      <c r="C40" s="17">
        <v>42743</v>
      </c>
      <c r="D40" s="17">
        <v>42716</v>
      </c>
      <c r="E40" s="17"/>
      <c r="F40" s="17"/>
      <c r="G40" s="1">
        <f t="shared" si="0"/>
        <v>-27</v>
      </c>
      <c r="H40" s="16">
        <f t="shared" si="1"/>
        <v>-3207.6</v>
      </c>
    </row>
    <row r="41" spans="1:8" ht="14.25">
      <c r="A41" s="28" t="s">
        <v>175</v>
      </c>
      <c r="B41" s="16">
        <v>2611.93</v>
      </c>
      <c r="C41" s="17">
        <v>42743</v>
      </c>
      <c r="D41" s="17">
        <v>42716</v>
      </c>
      <c r="E41" s="17"/>
      <c r="F41" s="17"/>
      <c r="G41" s="1">
        <f t="shared" si="0"/>
        <v>-27</v>
      </c>
      <c r="H41" s="16">
        <f t="shared" si="1"/>
        <v>-70522.11</v>
      </c>
    </row>
    <row r="42" spans="1:8" ht="14.25">
      <c r="A42" s="28" t="s">
        <v>176</v>
      </c>
      <c r="B42" s="16">
        <v>491</v>
      </c>
      <c r="C42" s="17">
        <v>42744</v>
      </c>
      <c r="D42" s="17">
        <v>42716</v>
      </c>
      <c r="E42" s="17"/>
      <c r="F42" s="17"/>
      <c r="G42" s="1">
        <f t="shared" si="0"/>
        <v>-28</v>
      </c>
      <c r="H42" s="16">
        <f t="shared" si="1"/>
        <v>-13748</v>
      </c>
    </row>
    <row r="43" spans="1:8" ht="14.25">
      <c r="A43" s="28" t="s">
        <v>177</v>
      </c>
      <c r="B43" s="16">
        <v>38</v>
      </c>
      <c r="C43" s="17">
        <v>42721</v>
      </c>
      <c r="D43" s="17">
        <v>42717</v>
      </c>
      <c r="E43" s="17"/>
      <c r="F43" s="17"/>
      <c r="G43" s="1">
        <f t="shared" si="0"/>
        <v>-4</v>
      </c>
      <c r="H43" s="16">
        <f t="shared" si="1"/>
        <v>-152</v>
      </c>
    </row>
    <row r="44" spans="1:8" ht="14.25">
      <c r="A44" s="28" t="s">
        <v>178</v>
      </c>
      <c r="B44" s="16">
        <v>60</v>
      </c>
      <c r="C44" s="17">
        <v>42739</v>
      </c>
      <c r="D44" s="17">
        <v>42717</v>
      </c>
      <c r="E44" s="17"/>
      <c r="F44" s="17"/>
      <c r="G44" s="1">
        <f t="shared" si="0"/>
        <v>-22</v>
      </c>
      <c r="H44" s="16">
        <f t="shared" si="1"/>
        <v>-1320</v>
      </c>
    </row>
    <row r="45" spans="1:8" ht="14.25">
      <c r="A45" s="28" t="s">
        <v>179</v>
      </c>
      <c r="B45" s="16">
        <v>37.5</v>
      </c>
      <c r="C45" s="17">
        <v>42739</v>
      </c>
      <c r="D45" s="17">
        <v>42717</v>
      </c>
      <c r="E45" s="17"/>
      <c r="F45" s="17"/>
      <c r="G45" s="1">
        <f t="shared" si="0"/>
        <v>-22</v>
      </c>
      <c r="H45" s="16">
        <f t="shared" si="1"/>
        <v>-825</v>
      </c>
    </row>
    <row r="46" spans="1:8" ht="14.25">
      <c r="A46" s="28" t="s">
        <v>180</v>
      </c>
      <c r="B46" s="16">
        <v>293.28</v>
      </c>
      <c r="C46" s="17">
        <v>42739</v>
      </c>
      <c r="D46" s="17">
        <v>42717</v>
      </c>
      <c r="E46" s="17"/>
      <c r="F46" s="17"/>
      <c r="G46" s="1">
        <f t="shared" si="0"/>
        <v>-22</v>
      </c>
      <c r="H46" s="16">
        <f t="shared" si="1"/>
        <v>-6452.16</v>
      </c>
    </row>
    <row r="47" spans="1:8" ht="14.25">
      <c r="A47" s="28" t="s">
        <v>181</v>
      </c>
      <c r="B47" s="16">
        <v>245.74</v>
      </c>
      <c r="C47" s="17">
        <v>42739</v>
      </c>
      <c r="D47" s="17">
        <v>42717</v>
      </c>
      <c r="E47" s="17"/>
      <c r="F47" s="17"/>
      <c r="G47" s="1">
        <f t="shared" si="0"/>
        <v>-22</v>
      </c>
      <c r="H47" s="16">
        <f t="shared" si="1"/>
        <v>-5406.280000000001</v>
      </c>
    </row>
    <row r="48" spans="1:8" ht="14.25">
      <c r="A48" s="28" t="s">
        <v>182</v>
      </c>
      <c r="B48" s="16">
        <v>56.88</v>
      </c>
      <c r="C48" s="17">
        <v>42747</v>
      </c>
      <c r="D48" s="17">
        <v>42717</v>
      </c>
      <c r="E48" s="17"/>
      <c r="F48" s="17"/>
      <c r="G48" s="1">
        <f t="shared" si="0"/>
        <v>-30</v>
      </c>
      <c r="H48" s="16">
        <f t="shared" si="1"/>
        <v>-1706.4</v>
      </c>
    </row>
    <row r="49" spans="1:8" ht="14.25">
      <c r="A49" s="28" t="s">
        <v>183</v>
      </c>
      <c r="B49" s="16">
        <v>44.92</v>
      </c>
      <c r="C49" s="17">
        <v>42747</v>
      </c>
      <c r="D49" s="17">
        <v>42717</v>
      </c>
      <c r="E49" s="17"/>
      <c r="F49" s="17"/>
      <c r="G49" s="1">
        <f t="shared" si="0"/>
        <v>-30</v>
      </c>
      <c r="H49" s="16">
        <f t="shared" si="1"/>
        <v>-1347.6000000000001</v>
      </c>
    </row>
    <row r="50" spans="1:8" ht="14.25">
      <c r="A50" s="28" t="s">
        <v>184</v>
      </c>
      <c r="B50" s="16">
        <v>124.99</v>
      </c>
      <c r="C50" s="17">
        <v>42748</v>
      </c>
      <c r="D50" s="17">
        <v>42718</v>
      </c>
      <c r="E50" s="17"/>
      <c r="F50" s="17"/>
      <c r="G50" s="1">
        <f t="shared" si="0"/>
        <v>-30</v>
      </c>
      <c r="H50" s="16">
        <f t="shared" si="1"/>
        <v>-3749.7</v>
      </c>
    </row>
    <row r="51" spans="1:8" ht="14.25">
      <c r="A51" s="28" t="s">
        <v>185</v>
      </c>
      <c r="B51" s="16">
        <v>230</v>
      </c>
      <c r="C51" s="17">
        <v>42748</v>
      </c>
      <c r="D51" s="17">
        <v>42718</v>
      </c>
      <c r="E51" s="17"/>
      <c r="F51" s="17"/>
      <c r="G51" s="1">
        <f t="shared" si="0"/>
        <v>-30</v>
      </c>
      <c r="H51" s="16">
        <f t="shared" si="1"/>
        <v>-6900</v>
      </c>
    </row>
    <row r="52" spans="1:8" ht="14.25">
      <c r="A52" s="28" t="s">
        <v>186</v>
      </c>
      <c r="B52" s="16">
        <v>25.65</v>
      </c>
      <c r="C52" s="17">
        <v>42748</v>
      </c>
      <c r="D52" s="17">
        <v>42718</v>
      </c>
      <c r="E52" s="17"/>
      <c r="F52" s="17"/>
      <c r="G52" s="1">
        <f t="shared" si="0"/>
        <v>-30</v>
      </c>
      <c r="H52" s="16">
        <f t="shared" si="1"/>
        <v>-769.5</v>
      </c>
    </row>
    <row r="53" spans="1:8" ht="14.25">
      <c r="A53" s="28" t="s">
        <v>170</v>
      </c>
      <c r="B53" s="16">
        <v>0</v>
      </c>
      <c r="C53" s="17">
        <v>42743</v>
      </c>
      <c r="D53" s="17">
        <v>42725</v>
      </c>
      <c r="E53" s="17"/>
      <c r="F53" s="17"/>
      <c r="G53" s="1">
        <f t="shared" si="0"/>
        <v>-18</v>
      </c>
      <c r="H53" s="16">
        <f t="shared" si="1"/>
        <v>0</v>
      </c>
    </row>
    <row r="54" spans="1:8" ht="14.25">
      <c r="A54" s="28" t="s">
        <v>187</v>
      </c>
      <c r="B54" s="16">
        <v>129</v>
      </c>
      <c r="C54" s="17">
        <v>42756</v>
      </c>
      <c r="D54" s="17">
        <v>42727</v>
      </c>
      <c r="E54" s="17"/>
      <c r="F54" s="17"/>
      <c r="G54" s="1">
        <f t="shared" si="0"/>
        <v>-29</v>
      </c>
      <c r="H54" s="16">
        <f t="shared" si="1"/>
        <v>-3741</v>
      </c>
    </row>
    <row r="55" spans="1:8" ht="14.2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4.2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4.2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4.2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4.2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4.2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4.2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4.2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4.2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4.2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4.2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4.2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4.2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4.2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4.2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4.2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4.2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4.2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4.2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4.2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4.2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4.2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4.2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4.2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4.2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4.2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4.2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4.2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4.2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4.2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4.2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4.2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4.2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4.2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4.2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4.2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4.2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4.2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4.2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4.2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4.2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4.2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4.2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4.2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4.2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4.2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4.2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4.2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4.2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4.2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4.2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4.2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4.2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4.2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4.2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4.2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4.2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4.2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4.2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4.2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4.2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4.2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4.2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4.2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4.2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4.2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4.2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4.2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4.2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4.2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4.2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4.2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4.2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4.2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4.2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4.2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4.2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4.2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4.2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4.2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4.2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4.2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4.2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4.2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4.2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4.2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4.2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4.2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4.2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4.2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4.2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4.2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4.2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4.2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4.2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4.2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4.2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4.2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4.2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4.2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4.2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4.2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4.2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4.2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4.2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4.2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4.2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4.2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4.2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4.2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4.2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4.2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4.2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4.2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4.2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4.2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4.2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4.2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4.2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4.2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4.2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4.2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4.2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4.2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4.2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4.2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4.2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4.2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4.2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4.2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4.2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4.2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4.2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4.2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4.2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4.2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4.2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4.2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4.2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4.2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4.2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4.2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4.2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4.2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4.2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4.2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4.2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2017-02-02T10:24:50Z</dcterms:modified>
  <cp:category/>
  <cp:version/>
  <cp:contentType/>
  <cp:contentStatus/>
</cp:coreProperties>
</file>